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0640" windowHeight="9555"/>
  </bookViews>
  <sheets>
    <sheet name="пояснювальна 24.01.20" sheetId="3" r:id="rId1"/>
    <sheet name="додаток до пояснювальної" sheetId="4" r:id="rId2"/>
  </sheets>
  <definedNames>
    <definedName name="_xlnm.Print_Area" localSheetId="0">'пояснювальна 24.01.20'!$A$1:$B$36</definedName>
  </definedNames>
  <calcPr calcId="114210"/>
</workbook>
</file>

<file path=xl/calcChain.xml><?xml version="1.0" encoding="utf-8"?>
<calcChain xmlns="http://schemas.openxmlformats.org/spreadsheetml/2006/main">
  <c r="D72" i="4"/>
  <c r="D71"/>
  <c r="E70"/>
  <c r="D70"/>
  <c r="D69"/>
  <c r="D68"/>
  <c r="D67"/>
  <c r="F66"/>
  <c r="F73"/>
  <c r="E66"/>
  <c r="E73"/>
  <c r="D65"/>
  <c r="F60"/>
  <c r="E60"/>
  <c r="F58"/>
  <c r="E58"/>
  <c r="F54"/>
  <c r="E54"/>
  <c r="F51"/>
  <c r="E51"/>
  <c r="F49"/>
  <c r="E49"/>
  <c r="E28"/>
  <c r="E32"/>
  <c r="F17"/>
  <c r="F32"/>
  <c r="F62"/>
  <c r="F78"/>
  <c r="E62"/>
  <c r="F75"/>
  <c r="D66"/>
  <c r="D73"/>
  <c r="D62"/>
  <c r="E93"/>
  <c r="E78"/>
  <c r="A78"/>
  <c r="E94"/>
  <c r="D75"/>
  <c r="E75"/>
</calcChain>
</file>

<file path=xl/sharedStrings.xml><?xml version="1.0" encoding="utf-8"?>
<sst xmlns="http://schemas.openxmlformats.org/spreadsheetml/2006/main" count="185" uniqueCount="152">
  <si>
    <t>ІІ. Стан нормативно-правової бази у даній сфері правового регулювання</t>
  </si>
  <si>
    <t>ІІІ. Фінансово-економічне обґрунтування</t>
  </si>
  <si>
    <t>Проект рішення розроблений з метою вирішення окремих проблемних питань</t>
  </si>
  <si>
    <t>ПОЯСНЮВАЛЬНА ЗАПИСКА</t>
  </si>
  <si>
    <t>І. Обґрунтування необхідності прийняття змін до бюджету Нетішинської міської ОТГ</t>
  </si>
  <si>
    <t>25010300 Плата за оренду майна бюджетних установ  - 220 282 грн.</t>
  </si>
  <si>
    <t>25010300 Плата за оренду майна бюджетних установ, що здійснюється відповідно до Закону України "Про оренду державного та комунального майна"  +220 282 грн.</t>
  </si>
  <si>
    <t>ДОДАТОК ДО ПОЯСНЮВАЛЬНОЇ ЗАПИСКИ ДО ПРОЕКТУ РІШЕННЯ "ПРО ВНЕСЕННЯ ЗМІН ДО БЮДЖЕТУ НЕТІШИНСЬКОЇ МІСЬКОЇ ОТГ НА 2020 РІК"- РОЗПОДІЛ ФІНАНСОВОГО РЕСУРСУ (24.01.2020)</t>
  </si>
  <si>
    <t>найменування ГРК</t>
  </si>
  <si>
    <t>КПК</t>
  </si>
  <si>
    <t>КЕКВ</t>
  </si>
  <si>
    <t>Пропозиції щодо спрямування коштів</t>
  </si>
  <si>
    <t>Нетішин</t>
  </si>
  <si>
    <t>Ст.Кривин</t>
  </si>
  <si>
    <t>Управління капітального будівництва виконавчого комітету НМР</t>
  </si>
  <si>
    <t>0150</t>
  </si>
  <si>
    <t>Проектні роботи по об'єкту капітальний ремонт частини адміністративної будівлі виконавчого комітету Нетішинської міської ради</t>
  </si>
  <si>
    <t>Проектні роботи по об'єкту реконструкція адміністративної будівлі виконавчого комітету Нетішинської міської ради по вул.Шевченка, 1 м. Нетішин Хмельницької області</t>
  </si>
  <si>
    <t>1010</t>
  </si>
  <si>
    <t>Капітальний ремонт будівлі (заміна автоматичної сигналізації на сертифіковану) дошкільного навчального закладу №3 (ясла-садок) «Дзвіночок» по вул.Набережна, 17 в м.Нетішин Хмельницької області</t>
  </si>
  <si>
    <t>Видача сертифіката по об'єкту Капітальний ремонт захисної споруди цивільного захисту по вул.Будівельників, 3а м.Нетішин Хмельницької області</t>
  </si>
  <si>
    <t>1020</t>
  </si>
  <si>
    <t>Видача сертифіката по об'єкту   Капітальний ремонт  будівлі Нетішинського навчально-виховного комплексу "Загальноосвітня школа І-ІІ ступенів та ліцей" та господарської будівлі (захисна споруда цивільного захисту) по пров. Миру, 5 м.Нетішин Хмельницької області</t>
  </si>
  <si>
    <t>1090</t>
  </si>
  <si>
    <t>Реконструкція будівлі центру соціальних служб для молоді під будівлю позашкільного навчального закладу по пр.Курчатова, 8 м.Нетішин Хмельницької обл</t>
  </si>
  <si>
    <t>Коригування проектної документації по об’єкту Реконструкція будівлі центру соціальних служб для молоді під будівлю позашкільного навчального закладу по пр.Курчатова, 8 м.Нетішин Хмельницької області</t>
  </si>
  <si>
    <t>Виготовлення проектної документації по об’єкту Реконструкція електричних мереж (електропостачання) електроустановок  будівлі Центру соціальних служб для молоді  по проспекту  Курчатова, 8 в  м.Нетішин  Хмельницької області</t>
  </si>
  <si>
    <t>2020</t>
  </si>
  <si>
    <t>Видача сертифіката по об'єкту капітальний ремонт частини будівлі головного корпусу лікарні по вул.Лісова, 1/1 в м.Нетішин Хмельницької області</t>
  </si>
  <si>
    <t>Проектні роботи по об’єкту Реконструкція частини будівлі харчоблоку та пральні по вул.Лісова, 1/4 м.Нетішин Хмельницької області</t>
  </si>
  <si>
    <t>4060</t>
  </si>
  <si>
    <t>Видача сертифіката по об'єкту Капітальний ремонт будівлі Комунального закладу "Палац культури міста Нетішина" (коригування)</t>
  </si>
  <si>
    <t>6030</t>
  </si>
  <si>
    <r>
      <t xml:space="preserve">Реконструкція системи вуличного освітлення в м.Нетішин Хмельницької області - співфінансування </t>
    </r>
    <r>
      <rPr>
        <i/>
        <sz val="11"/>
        <color indexed="8"/>
        <rFont val="Times New Roman"/>
        <family val="1"/>
        <charset val="204"/>
      </rPr>
      <t>Програма підвищення енергоефективності м.Нетішин на 2018-2023 роки</t>
    </r>
  </si>
  <si>
    <r>
      <t xml:space="preserve">Інформаційні (консультаційні) послуги в рамках реалізації проекту «Реконструкція системи вуличного освітлення в м.Нетішин Хмельницької  області» - співфінансування </t>
    </r>
    <r>
      <rPr>
        <i/>
        <sz val="11"/>
        <color indexed="8"/>
        <rFont val="Times New Roman"/>
        <family val="1"/>
        <charset val="204"/>
      </rPr>
      <t>Програма підвищення енергоефективності м.Нетішин на 2018-2023 роки</t>
    </r>
  </si>
  <si>
    <r>
      <t>Проектні роботи по об’єкту Нове будівництво зовнішніх мереж водопостачання вулиць Перемоги, Л.Українки, Я. Мудрого, Шевченка, пров.Шевченка, Зарічна, Піщана, Нетішинська, пров.Нетішинський, Дачна, Джерельна в с.Старий Кривин, Славутського району Хмельницької області</t>
    </r>
    <r>
      <rPr>
        <i/>
        <sz val="11"/>
        <color indexed="8"/>
        <rFont val="Times New Roman"/>
        <family val="1"/>
        <charset val="204"/>
      </rPr>
      <t xml:space="preserve"> (за рахунок залишку станом на 01.01.2020р.)</t>
    </r>
    <r>
      <rPr>
        <i/>
        <sz val="11"/>
        <color indexed="10"/>
        <rFont val="Times New Roman"/>
        <family val="1"/>
        <charset val="204"/>
      </rPr>
      <t xml:space="preserve"> при умові внесення змін до програми "Питна вода" міста Нетішина на 2012-2020 роки</t>
    </r>
  </si>
  <si>
    <r>
      <t xml:space="preserve">Видача сертифіката по об'єкту капітальний ремонт території загального користування (заміна тротуарів та пішохідних доріжок) просп. Незалежності та вул.Будівельників в м.Нетішин Хмельницької області </t>
    </r>
    <r>
      <rPr>
        <i/>
        <sz val="11"/>
        <color indexed="10"/>
        <rFont val="Times New Roman"/>
        <family val="1"/>
        <charset val="204"/>
      </rPr>
      <t>(при умові внесення змін до Програми благоустрою Нетішинської міської ОТГ на 2020-2022 роки)</t>
    </r>
  </si>
  <si>
    <r>
      <t xml:space="preserve">Видача сертифіката по об'єкту Будівництво  ПЛ-10/0,38кВ по вул.Садовій  та  вул.Привокзальний  в с.Старий Кривин  Славутського району  Хмельницької області  (коригування) </t>
    </r>
    <r>
      <rPr>
        <b/>
        <i/>
        <sz val="11"/>
        <color indexed="8"/>
        <rFont val="Times New Roman"/>
        <family val="1"/>
        <charset val="204"/>
      </rPr>
      <t xml:space="preserve">(за рахунок залишку станом на 01.01.2020р.) </t>
    </r>
    <r>
      <rPr>
        <i/>
        <sz val="11"/>
        <color indexed="10"/>
        <rFont val="Times New Roman"/>
        <family val="1"/>
        <charset val="204"/>
      </rPr>
      <t>(при умові внесення змін до Програми блогоустрою Нетішинської міської ОТГ на 2020-2022 роки)</t>
    </r>
  </si>
  <si>
    <t>7321</t>
  </si>
  <si>
    <r>
      <t>Проектні роботи по об'єкту Нове будівництво закладу дошкільної освіти (ясла-садок) по вул.Енергетиків в м.Нетішин Хмельницької області</t>
    </r>
    <r>
      <rPr>
        <sz val="11"/>
        <color indexed="10"/>
        <rFont val="Times New Roman"/>
        <family val="1"/>
        <charset val="204"/>
      </rPr>
      <t xml:space="preserve"> </t>
    </r>
    <r>
      <rPr>
        <i/>
        <sz val="11"/>
        <color indexed="10"/>
        <rFont val="Times New Roman"/>
        <family val="1"/>
        <charset val="204"/>
      </rPr>
      <t>(при умові внесення змін до Програми розвитку освіти на 2018-2020 роки)</t>
    </r>
  </si>
  <si>
    <t>7370</t>
  </si>
  <si>
    <r>
      <t>Нове будівництво водопроводу та ПГ по вул.Солов'євська в м. Нетішин Хмельницької області.</t>
    </r>
    <r>
      <rPr>
        <sz val="11"/>
        <color indexed="10"/>
        <rFont val="Times New Roman"/>
        <family val="1"/>
        <charset val="204"/>
      </rPr>
      <t xml:space="preserve"> </t>
    </r>
    <r>
      <rPr>
        <i/>
        <sz val="11"/>
        <color indexed="10"/>
        <rFont val="Times New Roman"/>
        <family val="1"/>
        <charset val="204"/>
      </rPr>
      <t>(при умові внесення змін до програми Питна вода міста Нетішин на 2012-2020 роки)</t>
    </r>
  </si>
  <si>
    <r>
      <t xml:space="preserve">Будівництво міського парку культури та відпочинку в м.Нетішин Хмельницької області (I черга) </t>
    </r>
    <r>
      <rPr>
        <i/>
        <sz val="11"/>
        <color indexed="8"/>
        <rFont val="Times New Roman"/>
        <family val="1"/>
        <charset val="204"/>
      </rPr>
      <t>Програма  Благоустрою Нетішинської ОТГ на 2020-2022 роки</t>
    </r>
  </si>
  <si>
    <r>
      <t xml:space="preserve">Нове будівництво пішохідного моста через р.Горинь в районі вул.Михайлова  м.Нетішин Хмельницької  області </t>
    </r>
    <r>
      <rPr>
        <i/>
        <sz val="11"/>
        <color indexed="8"/>
        <rFont val="Times New Roman"/>
        <family val="1"/>
        <charset val="204"/>
      </rPr>
      <t xml:space="preserve"> Програма блогоустрою Нетішинської міської ОТГ на 2020-2022 роки</t>
    </r>
  </si>
  <si>
    <r>
      <t xml:space="preserve">Проектні роботи по об’єкту Нове будівництво вуличного освітлення (зони пішохідного мосту через р.Горинь) в районі вул.Михайлова м.Нетішин Хмельницької області </t>
    </r>
    <r>
      <rPr>
        <i/>
        <sz val="11"/>
        <color indexed="10"/>
        <rFont val="Times New Roman"/>
        <family val="1"/>
        <charset val="204"/>
      </rPr>
      <t xml:space="preserve"> при умові внесення змін до Програми благоустою Нетішинської міської ОТГ на 2020-2022 роки</t>
    </r>
  </si>
  <si>
    <t>7461</t>
  </si>
  <si>
    <r>
      <t xml:space="preserve">Проектні роботи по об'єкту Капітальний ремонт (місцеве розширення проїзної частини для улаштування зупинки автобусів) вулиці Набережна м.Нетішин Хмельницької області </t>
    </r>
    <r>
      <rPr>
        <i/>
        <sz val="11"/>
        <color indexed="10"/>
        <rFont val="Times New Roman"/>
        <family val="1"/>
        <charset val="204"/>
      </rPr>
      <t>при умові внесення змін до Програми благоустою Нетішинської міської ОТГ на 2020-2022 роки</t>
    </r>
  </si>
  <si>
    <r>
      <t xml:space="preserve">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t>
    </r>
    <r>
      <rPr>
        <i/>
        <sz val="11"/>
        <color indexed="8"/>
        <rFont val="Times New Roman"/>
        <family val="1"/>
        <charset val="204"/>
      </rPr>
      <t>Програма благоустрою Нетішинської міської ОТГ на 2020-2022 роки</t>
    </r>
  </si>
  <si>
    <r>
      <t>Проектні роботи по об’єкту Нове будівництво тротуару по вул.Привокзальній в с.Старий Кривин, Славутського району Хмельницької області</t>
    </r>
    <r>
      <rPr>
        <i/>
        <sz val="11"/>
        <color indexed="8"/>
        <rFont val="Times New Roman"/>
        <family val="1"/>
        <charset val="204"/>
      </rPr>
      <t xml:space="preserve"> (за рахунок залишку станом на 01.01.2020р.)</t>
    </r>
    <r>
      <rPr>
        <i/>
        <sz val="11"/>
        <color indexed="10"/>
        <rFont val="Times New Roman"/>
        <family val="1"/>
        <charset val="204"/>
      </rPr>
      <t xml:space="preserve">при умові внесення змін до програми благоустрою Нетішинської ОТГ на 2020-2022 роки </t>
    </r>
  </si>
  <si>
    <r>
      <t xml:space="preserve">Будівництво парку у районі між вул. Набережна, вул. Будівельників та просп.Незалежності у м. Нетішин Хмельницької області </t>
    </r>
    <r>
      <rPr>
        <i/>
        <sz val="11"/>
        <color indexed="10"/>
        <rFont val="Times New Roman"/>
        <family val="1"/>
        <charset val="204"/>
      </rPr>
      <t>при умові внесення змін до програми благоустрою Нетішинської міської ОТГ на 2020-2022 роки</t>
    </r>
    <r>
      <rPr>
        <i/>
        <sz val="11"/>
        <color indexed="8"/>
        <rFont val="Times New Roman"/>
        <family val="1"/>
        <charset val="204"/>
      </rPr>
      <t xml:space="preserve"> </t>
    </r>
  </si>
  <si>
    <r>
      <t xml:space="preserve">Нове будівництво (облаштування) дитячого майданчика у парку в районі вул.Набережна м.Нетішин Хмельницької області </t>
    </r>
    <r>
      <rPr>
        <i/>
        <sz val="11"/>
        <color indexed="8"/>
        <rFont val="Times New Roman"/>
        <family val="1"/>
        <charset val="204"/>
      </rPr>
      <t>Програма благоустрою Нетішинської міської ОТГ на 2020-2022 роки</t>
    </r>
  </si>
  <si>
    <t>Всього по ГРК управління капітального будівництва ВКМР</t>
  </si>
  <si>
    <t>Виконавчий комітет НМР</t>
  </si>
  <si>
    <r>
      <t xml:space="preserve">Диспечеризація </t>
    </r>
    <r>
      <rPr>
        <sz val="11"/>
        <rFont val="Times New Roman"/>
        <family val="1"/>
        <charset val="204"/>
      </rPr>
      <t>ліфтів</t>
    </r>
    <r>
      <rPr>
        <sz val="11"/>
        <color indexed="10"/>
        <rFont val="Times New Roman"/>
        <family val="1"/>
        <charset val="204"/>
      </rPr>
      <t xml:space="preserve"> </t>
    </r>
    <r>
      <rPr>
        <i/>
        <sz val="11"/>
        <color indexed="10"/>
        <rFont val="Times New Roman"/>
        <family val="1"/>
        <charset val="204"/>
      </rPr>
      <t>при умові внесення змін до комплексної програми підтримки та розвитку житлового фонду м.Нетішин на 2018-2020 роки</t>
    </r>
  </si>
  <si>
    <r>
      <t xml:space="preserve">Придбання обладнання та декоративно-мистецьких композицій ігрових майданчиків </t>
    </r>
    <r>
      <rPr>
        <i/>
        <sz val="11"/>
        <color indexed="8"/>
        <rFont val="Times New Roman"/>
        <family val="1"/>
        <charset val="204"/>
      </rPr>
      <t>Програма благоустрою Нетішинської міської ОТГ на 2020-2022 роки</t>
    </r>
  </si>
  <si>
    <t>0180</t>
  </si>
  <si>
    <r>
      <t xml:space="preserve">Організація концертної програми до свята останнього дзвінка </t>
    </r>
    <r>
      <rPr>
        <i/>
        <sz val="11"/>
        <color indexed="10"/>
        <rFont val="Times New Roman"/>
        <family val="1"/>
        <charset val="204"/>
      </rPr>
      <t>за умови внесення змін до програми фінансування заходів державного, обласного, місцевого значення у м.Нетішинській міській ОТГ на 2018-2020 роки.</t>
    </r>
  </si>
  <si>
    <r>
      <t xml:space="preserve">Придбання фігур </t>
    </r>
    <r>
      <rPr>
        <i/>
        <sz val="11"/>
        <color indexed="10"/>
        <rFont val="Times New Roman"/>
        <family val="1"/>
        <charset val="204"/>
      </rPr>
      <t>за умови внесення змін до програми фінансування заходів державного, обласного, місцевого значення у м.Нетішинській міській ОТГ на 2018-2020 роки.</t>
    </r>
  </si>
  <si>
    <t>Надання послуг з облаштування системи водопостачання адмінбудинку Старокривинської сільської ради</t>
  </si>
  <si>
    <t>Придбання: телекомунікаційне обладнання та засіб криптографічного захисту інформації - 169191 грн., ноутбук - 9800 грн, системний блок -19998 грн.</t>
  </si>
  <si>
    <r>
      <t xml:space="preserve">Внесення змін до проектної документації та одержання сертифікату введення в експлуатацію по обєкту: "Будівництво водопроводу (мережі водопостачання (об'єкта цивільного призначення: водозабезпечення) у садибній забудові міста" </t>
    </r>
    <r>
      <rPr>
        <i/>
        <sz val="11"/>
        <color indexed="10"/>
        <rFont val="Times New Roman"/>
        <family val="1"/>
        <charset val="204"/>
      </rPr>
      <t>за умови внесення змін до програми "Питна вода" міста Нетішина на 2012-2020 роки</t>
    </r>
  </si>
  <si>
    <t>9800</t>
  </si>
  <si>
    <t>7610</t>
  </si>
  <si>
    <r>
      <t xml:space="preserve">КП НМР "Агенція місцевого розвитку": поворотна фінансова допомога - створення Револьверного фонду </t>
    </r>
    <r>
      <rPr>
        <i/>
        <sz val="11"/>
        <color indexed="10"/>
        <rFont val="Times New Roman"/>
        <family val="1"/>
        <charset val="204"/>
      </rPr>
      <t xml:space="preserve">за умови внесення змін до Програми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 </t>
    </r>
  </si>
  <si>
    <r>
      <t xml:space="preserve">КП НМР "Благоустрій": поточний ремонт доріг </t>
    </r>
    <r>
      <rPr>
        <i/>
        <sz val="11"/>
        <color indexed="8"/>
        <rFont val="Times New Roman"/>
        <family val="1"/>
        <charset val="204"/>
      </rPr>
      <t>Програма благоустрою Нетішинської міської ОТГ на 2020-2022 роки</t>
    </r>
  </si>
  <si>
    <r>
      <t xml:space="preserve">КП НМР "Благоустрій": придбання телескопічного навантажувача, катка та причепу для перевезення катка </t>
    </r>
    <r>
      <rPr>
        <i/>
        <sz val="11"/>
        <color indexed="8"/>
        <rFont val="Times New Roman"/>
        <family val="1"/>
        <charset val="204"/>
      </rPr>
      <t>Програма благоустрою Нетішинської міської ОТГ на 2020-2022 роки</t>
    </r>
  </si>
  <si>
    <r>
      <t xml:space="preserve">КП НМР "Благоустрій": придбання садового пилосмока </t>
    </r>
    <r>
      <rPr>
        <i/>
        <sz val="11"/>
        <color indexed="8"/>
        <rFont val="Times New Roman"/>
        <family val="1"/>
        <charset val="204"/>
      </rPr>
      <t>Програма благоустрою Нетішинської міської ОТГ на 2020-2022 роки</t>
    </r>
  </si>
  <si>
    <r>
      <t xml:space="preserve">КП НМР "Благоустрій": Реконструкція електричних мереж технічної бази ПНР по вул.Ринкова, 4/1:здійснення технічного та авторського нагляду, придбання матеріалів для проведення реконструкції, придбання пристроїв що заземляють, проведення вимірювання опору ізоляції та монтажні роботи з реконструкції </t>
    </r>
    <r>
      <rPr>
        <i/>
        <sz val="11"/>
        <color indexed="10"/>
        <rFont val="Times New Roman"/>
        <family val="1"/>
        <charset val="204"/>
      </rPr>
      <t>За умови внесення змін до програми благоустрою Нетішинської міської ОТГ на 2020-2022 роки</t>
    </r>
  </si>
  <si>
    <r>
      <t xml:space="preserve">КП НМР "Комфорт": придбання: бетономішалка - 9 854 грн., дитячий майданчик - 85 000 грн., ємкість для води - 10704 грн., мотокоса - 15742 грн., побутовий вагончик 1шт. - 80 000 грн., світлодіодна верхівка - 8500 грн., світлодіодні новорічні фігури 2 шт. -83 000 грн., системний комплекс АВК - 7 200 </t>
    </r>
    <r>
      <rPr>
        <i/>
        <sz val="11"/>
        <color indexed="10"/>
        <rFont val="Times New Roman"/>
        <family val="1"/>
        <charset val="204"/>
      </rPr>
      <t>Програма благоустрою Нетішинської міської ОТГ на 2020-2022 роки</t>
    </r>
  </si>
  <si>
    <t>2144</t>
  </si>
  <si>
    <t>Субвенція на здійснення переданих видатків у сфері охорони здоровя за рахунок коштів медичної субвенції (цільові видатки на лікування хворих на цукровий та нецукровий діабет)</t>
  </si>
  <si>
    <t>Всього по ГРК виконавчий комітет НМР</t>
  </si>
  <si>
    <t>ФКМ міста</t>
  </si>
  <si>
    <t>8841</t>
  </si>
  <si>
    <t xml:space="preserve">Безвідсоткова цільова позика відповідно до програми Муніципальне житло м.Нетішин на 2017-2027 </t>
  </si>
  <si>
    <t>Всього по ГРК Фонд комунального майна міста Нетішина</t>
  </si>
  <si>
    <t>Управління культури ВК НМР</t>
  </si>
  <si>
    <t>Комунальний заклад "Старокривинський будинок культури": поточний ремонт</t>
  </si>
  <si>
    <t>4030</t>
  </si>
  <si>
    <t>ЦБС: поповнення бібілотечного фонду (45 000 грн) та підписка періодичних видань на ІІ півріччя 2020 року (12 500 грн) до програми Міська програма розвитку культури на 2018-2020 роки</t>
  </si>
  <si>
    <t>Всього по ГРК управління культури ВК НМР</t>
  </si>
  <si>
    <t>Управління освіти ВК НМР</t>
  </si>
  <si>
    <t>ДНЗ ЦРД "Золотий ключик": монтаж пристроїв близкавозахисту будівлі закладу</t>
  </si>
  <si>
    <t>ДНЗ № 4 (преміювання до 35-річчя закладу КЕКВ 2111-128 803грн., КЕКВ 2120-28 337грн., КЕКВ 2210-18 470грн. /придбання ігрового обладнання/)</t>
  </si>
  <si>
    <t>1170</t>
  </si>
  <si>
    <t>Освітня субвенція (Інклюзивно-ресурсний центр) КЕКВ 2111-53 600грн., КЕКВ 2120-11 712,04грн.</t>
  </si>
  <si>
    <t>Всього по ГРК управління освіти ВК НМР</t>
  </si>
  <si>
    <t>придбання прінтера</t>
  </si>
  <si>
    <t xml:space="preserve">РАЗОМ ВИДАТКІВ </t>
  </si>
  <si>
    <t>РАЗОМ</t>
  </si>
  <si>
    <t>НЕТІШИН</t>
  </si>
  <si>
    <t>КРИВИН</t>
  </si>
  <si>
    <t>залишок МБ на 01.01.2020</t>
  </si>
  <si>
    <t>нерозподілені</t>
  </si>
  <si>
    <t>бюджет розвитку (кап.вид.)</t>
  </si>
  <si>
    <t>пайова участь (водогін)</t>
  </si>
  <si>
    <t>цільовий фонд СЕР (програма  оргвідділу)</t>
  </si>
  <si>
    <t>повернення кредитів КПК8842 КЕКВ 4122</t>
  </si>
  <si>
    <t>РАЗОМ ФІНРЕСУРС</t>
  </si>
  <si>
    <t>КОШТИ НЕФКО (залишок на 01.01.2020 - 3 757 035,43 грн., надходження у 2020 році - 1 210 000,00 грн.)</t>
  </si>
  <si>
    <r>
      <t xml:space="preserve">Реконструкція системи вуличного освітлення в м.Нетішин Хмельницької області </t>
    </r>
    <r>
      <rPr>
        <i/>
        <sz val="11"/>
        <color indexed="8"/>
        <rFont val="Times New Roman"/>
        <family val="1"/>
        <charset val="204"/>
      </rPr>
      <t>(при умові внесення змін до Програми підвищення енергоефективності м.Нетішин на 2018-2020 роки)</t>
    </r>
  </si>
  <si>
    <t xml:space="preserve">ФОНДИ ОХОРОНИ ПРИРОДНОГО НАВКОЛИШНЬОГО СЕРЕДОВИЩА </t>
  </si>
  <si>
    <t>8340</t>
  </si>
  <si>
    <t>ЦІЛЬОВИЙ ФОНД ЗБЕРЕЖЕННЯ ЗЕЛЕНОГО ГОСПОДАРСТВА - 211 856 грн</t>
  </si>
  <si>
    <t>7691</t>
  </si>
  <si>
    <t>ЦІЛЬОВИЙ ПРИВАТИЗАЦІЙНИЙ ЖИТЛОВИЙ ФОНД</t>
  </si>
  <si>
    <t>Начальник фінансового управління                                                                                                                                                                                           Валентина Кравчук</t>
  </si>
  <si>
    <t>зменшення обсягу сконцентрованих коштів</t>
  </si>
  <si>
    <t>Всього збільшення видатків бюджету</t>
  </si>
  <si>
    <t>Всього розподіл видатків бюджету</t>
  </si>
  <si>
    <t>залишок субвенції ІРЦ</t>
  </si>
  <si>
    <t>залишок мед.субвенції (ЦД)</t>
  </si>
  <si>
    <r>
      <t xml:space="preserve">КП НМР "Благоустрій": придбання розсади квітів (сальвія, африканська ромашка, агератум, цинерарія). </t>
    </r>
    <r>
      <rPr>
        <i/>
        <sz val="11"/>
        <color indexed="8"/>
        <rFont val="Times New Roman"/>
        <family val="1"/>
        <charset val="204"/>
      </rPr>
      <t>Програма природоохоронних заходів на території Нетішинської міської ОТГ на 2020 рік</t>
    </r>
  </si>
  <si>
    <r>
      <t xml:space="preserve">КП НМР "Благоустрій": придбання розсади квітів (петунія, бегонія, сульфінія). </t>
    </r>
    <r>
      <rPr>
        <i/>
        <sz val="11"/>
        <color indexed="8"/>
        <rFont val="Times New Roman"/>
        <family val="1"/>
        <charset val="204"/>
      </rPr>
      <t>Програма природоохоронних заходів на території Нетішинської міської ОТГ на 2020 рік</t>
    </r>
  </si>
  <si>
    <r>
      <t xml:space="preserve">КП НМР "Благоустрій": придбання 4-х рівневої квіткової конструкції 6 шт. - 42000 грн, мотоножниці 1 шт - 14429 грн, мотокоса - 34766 гривень. </t>
    </r>
    <r>
      <rPr>
        <i/>
        <sz val="11"/>
        <color indexed="8"/>
        <rFont val="Times New Roman"/>
        <family val="1"/>
        <charset val="204"/>
      </rPr>
      <t>Програма природоохоронних заходів на території Нетішинської міської ОТГ на 2020 рік</t>
    </r>
  </si>
  <si>
    <r>
      <t xml:space="preserve">Експертне обстеження та почерговий технічний огляд ліфтів (за рахунок коштів цільового приватизаційного фонду) відповідно до </t>
    </r>
    <r>
      <rPr>
        <i/>
        <sz val="11"/>
        <color indexed="8"/>
        <rFont val="Times New Roman"/>
        <family val="1"/>
        <charset val="204"/>
      </rPr>
      <t>Комплексної програми підтримки та розвитку житлового фонду м.Нетішин на 2018-2020 роки</t>
    </r>
  </si>
  <si>
    <t>Управління капітального будівництва ВК</t>
  </si>
  <si>
    <t>ВІДХИЛЕННЯ (залишок)</t>
  </si>
  <si>
    <t>РЕСУРС без цільових кошт.</t>
  </si>
  <si>
    <r>
      <t>КНП НМР "СМСЧ м.Нетішин": переміщення видатків з прорамного забезпечення "МІС"на відеогастроколоноскопу у сумі 1 200 000 грн.</t>
    </r>
    <r>
      <rPr>
        <i/>
        <sz val="11"/>
        <color indexed="8"/>
        <rFont val="Times New Roman"/>
        <family val="1"/>
        <charset val="204"/>
      </rPr>
      <t>(Комплексна програма поетапного покращення надання медичної допомоги населенню Нетішинської міської ОТГ та розвитку галузі охорони здоров'я )</t>
    </r>
  </si>
  <si>
    <r>
      <t xml:space="preserve">УДКСУ у м.Нетішин Хмельницької обл.: придбання: грати на двері, будівельні матеріали для проведення поточного ремонту, принтер сканер, папір </t>
    </r>
    <r>
      <rPr>
        <i/>
        <sz val="11"/>
        <color indexed="10"/>
        <rFont val="Times New Roman"/>
        <family val="1"/>
        <charset val="204"/>
      </rPr>
      <t xml:space="preserve">при умові прийняття міською радою Комплексної програми мобілізації зусиль виконавчого комітету Нетішинської міської ради, Управління Державної казначейської служби України у місті Нетішині Хмельницької області, управлінь та відділів виконавчого комітету Нетішинської міської ради, розпорядників бюджетних коштів щодо забезпечення обслуговування розпорядників бюджетних коштів, складання електронної звітності та створення сприятливих умов щодо функціонування дистанційної системи обслуговування, забезпечення повного обліку надходжень та видатків до бюджетів на 2020 рік </t>
    </r>
  </si>
  <si>
    <r>
      <t xml:space="preserve">Капітальний ремонт (благоустрій) прилеглої території біля будівлі Старокривинської сільської ради та частини вулиці Перемоги в с. Старий Кривин, Славутського району, Хмельницької області </t>
    </r>
    <r>
      <rPr>
        <i/>
        <sz val="11"/>
        <color indexed="8"/>
        <rFont val="Times New Roman"/>
        <family val="1"/>
        <charset val="204"/>
      </rPr>
      <t>(за рахунок бюджету розвитку - 71 601 грн., нерозподілених видатків - 533 000 грн., залишку на 01.01.2020р. - 318 962 грн.)</t>
    </r>
    <r>
      <rPr>
        <i/>
        <sz val="11"/>
        <color indexed="10"/>
        <rFont val="Times New Roman"/>
        <family val="1"/>
        <charset val="204"/>
      </rPr>
      <t xml:space="preserve">при умові внесення змін до програми благоустрою Нетішинської міської ОТГ на 2020-2022рр </t>
    </r>
  </si>
  <si>
    <t xml:space="preserve">Капітальний ремонт частини будівлі Палацу культури по вул.Шевченка, 3  в м. Нетішин Хм. обл. </t>
  </si>
  <si>
    <t>Фінансове управління ВК</t>
  </si>
  <si>
    <t>Всього по ГРК фінансове управління ВК НМР</t>
  </si>
  <si>
    <t xml:space="preserve">Фінуправління </t>
  </si>
  <si>
    <r>
      <t>Пропонується збільшення обсягу видатків у сумі</t>
    </r>
    <r>
      <rPr>
        <b/>
        <sz val="14"/>
        <rFont val="Times New Roman"/>
        <family val="1"/>
        <charset val="204"/>
      </rPr>
      <t xml:space="preserve"> 22 535 701 </t>
    </r>
    <r>
      <rPr>
        <sz val="14"/>
        <rFont val="Times New Roman"/>
        <family val="1"/>
        <charset val="204"/>
      </rPr>
      <t xml:space="preserve">грн. та проведення розподілу коштів у сумі </t>
    </r>
    <r>
      <rPr>
        <b/>
        <sz val="14"/>
        <rFont val="Times New Roman"/>
        <family val="1"/>
        <charset val="204"/>
      </rPr>
      <t>51 835 707</t>
    </r>
    <r>
      <rPr>
        <sz val="14"/>
        <rFont val="Times New Roman"/>
        <family val="1"/>
        <charset val="204"/>
      </rPr>
      <t xml:space="preserve"> грн., зокрема:</t>
    </r>
  </si>
  <si>
    <r>
      <t xml:space="preserve">1) </t>
    </r>
    <r>
      <rPr>
        <b/>
        <sz val="14"/>
        <rFont val="Times New Roman"/>
        <family val="1"/>
        <charset val="204"/>
      </rPr>
      <t>сконцентруваних</t>
    </r>
    <r>
      <rPr>
        <sz val="14"/>
        <rFont val="Times New Roman"/>
        <family val="1"/>
        <charset val="204"/>
      </rPr>
      <t xml:space="preserve"> в бюджеті Нетішинської міської об’єднаної територіальної громади на 2020 рік  у сумі </t>
    </r>
    <r>
      <rPr>
        <b/>
        <sz val="14"/>
        <rFont val="Times New Roman"/>
        <family val="1"/>
        <charset val="204"/>
      </rPr>
      <t xml:space="preserve">29 300 006 </t>
    </r>
    <r>
      <rPr>
        <sz val="14"/>
        <rFont val="Times New Roman"/>
        <family val="1"/>
        <charset val="204"/>
      </rPr>
      <t xml:space="preserve">грн., у тому числі м.Нетішин - </t>
    </r>
    <r>
      <rPr>
        <b/>
        <sz val="14"/>
        <rFont val="Times New Roman"/>
        <family val="1"/>
        <charset val="204"/>
      </rPr>
      <t>28 767 006</t>
    </r>
    <r>
      <rPr>
        <sz val="14"/>
        <rFont val="Times New Roman"/>
        <family val="1"/>
        <charset val="204"/>
      </rPr>
      <t xml:space="preserve"> грн. та с.Старий Кривин - </t>
    </r>
    <r>
      <rPr>
        <b/>
        <sz val="14"/>
        <rFont val="Times New Roman"/>
        <family val="1"/>
        <charset val="204"/>
      </rPr>
      <t xml:space="preserve">533 000 </t>
    </r>
    <r>
      <rPr>
        <sz val="14"/>
        <rFont val="Times New Roman"/>
        <family val="1"/>
        <charset val="204"/>
      </rPr>
      <t xml:space="preserve">грн.; </t>
    </r>
  </si>
  <si>
    <r>
      <t xml:space="preserve">2) </t>
    </r>
    <r>
      <rPr>
        <b/>
        <sz val="14"/>
        <rFont val="Times New Roman"/>
        <family val="1"/>
        <charset val="204"/>
      </rPr>
      <t>залишку</t>
    </r>
    <r>
      <rPr>
        <sz val="14"/>
        <rFont val="Times New Roman"/>
        <family val="1"/>
        <charset val="204"/>
      </rPr>
      <t xml:space="preserve"> коштів станом на 01 січня 2020 року у сумі </t>
    </r>
    <r>
      <rPr>
        <b/>
        <sz val="14"/>
        <rFont val="Times New Roman"/>
        <family val="1"/>
        <charset val="204"/>
      </rPr>
      <t>16 464 511</t>
    </r>
    <r>
      <rPr>
        <sz val="14"/>
        <rFont val="Times New Roman"/>
        <family val="1"/>
        <charset val="204"/>
      </rPr>
      <t xml:space="preserve"> грн.: </t>
    </r>
  </si>
  <si>
    <r>
      <t>*</t>
    </r>
    <r>
      <rPr>
        <b/>
        <sz val="14"/>
        <rFont val="Times New Roman"/>
        <family val="1"/>
        <charset val="204"/>
      </rPr>
      <t xml:space="preserve">міжбюджетних трансфертів </t>
    </r>
    <r>
      <rPr>
        <sz val="14"/>
        <rFont val="Times New Roman"/>
        <family val="1"/>
        <charset val="204"/>
      </rPr>
      <t xml:space="preserve">у сумі </t>
    </r>
    <r>
      <rPr>
        <b/>
        <sz val="14"/>
        <rFont val="Times New Roman"/>
        <family val="1"/>
        <charset val="204"/>
      </rPr>
      <t xml:space="preserve">183 320 </t>
    </r>
    <r>
      <rPr>
        <sz val="14"/>
        <rFont val="Times New Roman"/>
        <family val="1"/>
        <charset val="204"/>
      </rPr>
      <t>грн.:</t>
    </r>
  </si>
  <si>
    <r>
      <t xml:space="preserve">   * субвенція з місцевого бюджету на здійснення переданих видатків у сфері охорони здоровя за рахунок коштів медичної субвенції (цільові видатки) - </t>
    </r>
    <r>
      <rPr>
        <b/>
        <sz val="14"/>
        <rFont val="Times New Roman"/>
        <family val="1"/>
        <charset val="204"/>
      </rPr>
      <t>118 008</t>
    </r>
    <r>
      <rPr>
        <sz val="14"/>
        <rFont val="Times New Roman"/>
        <family val="1"/>
        <charset val="204"/>
      </rPr>
      <t xml:space="preserve"> грн.;</t>
    </r>
  </si>
  <si>
    <r>
      <t xml:space="preserve">   * субвенція з місцевого бюджету на здійснення переданих видатків у сфері освіти за рахунок коштів освітньої субвенції (цільові видатки) - </t>
    </r>
    <r>
      <rPr>
        <b/>
        <sz val="14"/>
        <rFont val="Times New Roman"/>
        <family val="1"/>
        <charset val="204"/>
      </rPr>
      <t>65 312</t>
    </r>
    <r>
      <rPr>
        <sz val="14"/>
        <rFont val="Times New Roman"/>
        <family val="1"/>
        <charset val="204"/>
      </rPr>
      <t xml:space="preserve"> грн.;</t>
    </r>
  </si>
  <si>
    <r>
      <rPr>
        <b/>
        <sz val="14"/>
        <rFont val="Times New Roman"/>
        <family val="1"/>
        <charset val="204"/>
      </rPr>
      <t>*спеціального</t>
    </r>
    <r>
      <rPr>
        <sz val="14"/>
        <rFont val="Times New Roman"/>
        <family val="1"/>
        <charset val="204"/>
      </rPr>
      <t xml:space="preserve"> фондів  у сумі </t>
    </r>
    <r>
      <rPr>
        <b/>
        <sz val="14"/>
        <rFont val="Times New Roman"/>
        <family val="1"/>
        <charset val="204"/>
      </rPr>
      <t xml:space="preserve">4 861 188 </t>
    </r>
    <r>
      <rPr>
        <sz val="14"/>
        <rFont val="Times New Roman"/>
        <family val="1"/>
        <charset val="204"/>
      </rPr>
      <t>грн., зокрема:</t>
    </r>
  </si>
  <si>
    <r>
      <t xml:space="preserve">   * надходження від продажу землі/ бюджет розвитку - </t>
    </r>
    <r>
      <rPr>
        <b/>
        <sz val="14"/>
        <rFont val="Times New Roman"/>
        <family val="1"/>
        <charset val="204"/>
      </rPr>
      <t>287 458</t>
    </r>
    <r>
      <rPr>
        <sz val="14"/>
        <rFont val="Times New Roman"/>
        <family val="1"/>
        <charset val="204"/>
      </rPr>
      <t xml:space="preserve"> грн. (Нетішин-215857; Кривин-71601);</t>
    </r>
  </si>
  <si>
    <r>
      <t xml:space="preserve">   * пайової участі у розвитку інфраструктури населеного пункту -</t>
    </r>
    <r>
      <rPr>
        <b/>
        <sz val="14"/>
        <rFont val="Times New Roman"/>
        <family val="1"/>
        <charset val="204"/>
      </rPr>
      <t xml:space="preserve"> 167 643</t>
    </r>
    <r>
      <rPr>
        <sz val="14"/>
        <rFont val="Times New Roman"/>
        <family val="1"/>
        <charset val="204"/>
      </rPr>
      <t xml:space="preserve"> грн.;</t>
    </r>
  </si>
  <si>
    <r>
      <t xml:space="preserve">   * цільового фонду соціально-економічного розвитку - </t>
    </r>
    <r>
      <rPr>
        <b/>
        <sz val="14"/>
        <rFont val="Times New Roman"/>
        <family val="1"/>
        <charset val="204"/>
      </rPr>
      <t>79 923</t>
    </r>
    <r>
      <rPr>
        <sz val="14"/>
        <rFont val="Times New Roman"/>
        <family val="1"/>
        <charset val="204"/>
      </rPr>
      <t xml:space="preserve"> грн.;</t>
    </r>
  </si>
  <si>
    <r>
      <t xml:space="preserve">   * екологічного податку - </t>
    </r>
    <r>
      <rPr>
        <b/>
        <sz val="14"/>
        <rFont val="Times New Roman"/>
        <family val="1"/>
        <charset val="204"/>
      </rPr>
      <t>97 607</t>
    </r>
    <r>
      <rPr>
        <sz val="14"/>
        <rFont val="Times New Roman"/>
        <family val="1"/>
        <charset val="204"/>
      </rPr>
      <t xml:space="preserve"> грн.;</t>
    </r>
  </si>
  <si>
    <r>
      <t xml:space="preserve">   * грошові стягнення за шкоду заподіяну навколишньому природному середовищу - </t>
    </r>
    <r>
      <rPr>
        <b/>
        <sz val="14"/>
        <rFont val="Times New Roman"/>
        <family val="1"/>
        <charset val="204"/>
      </rPr>
      <t>10 441</t>
    </r>
    <r>
      <rPr>
        <sz val="14"/>
        <rFont val="Times New Roman"/>
        <family val="1"/>
        <charset val="204"/>
      </rPr>
      <t xml:space="preserve"> грн.;</t>
    </r>
  </si>
  <si>
    <r>
      <t xml:space="preserve">   * інші надходження до фонду охорони навколишнього середовища - </t>
    </r>
    <r>
      <rPr>
        <b/>
        <sz val="14"/>
        <rFont val="Times New Roman"/>
        <family val="1"/>
        <charset val="204"/>
      </rPr>
      <t xml:space="preserve">3 576 </t>
    </r>
    <r>
      <rPr>
        <sz val="14"/>
        <rFont val="Times New Roman"/>
        <family val="1"/>
        <charset val="204"/>
      </rPr>
      <t>грн.;</t>
    </r>
  </si>
  <si>
    <r>
      <t xml:space="preserve">   * цільовий фонд збереження зеленого господарства - </t>
    </r>
    <r>
      <rPr>
        <b/>
        <sz val="14"/>
        <rFont val="Times New Roman"/>
        <family val="1"/>
        <charset val="204"/>
      </rPr>
      <t>211 856</t>
    </r>
    <r>
      <rPr>
        <sz val="14"/>
        <rFont val="Times New Roman"/>
        <family val="1"/>
        <charset val="204"/>
      </rPr>
      <t xml:space="preserve"> грн</t>
    </r>
  </si>
  <si>
    <r>
      <t xml:space="preserve">   * цільовий приватизаційни житловий фонд -</t>
    </r>
    <r>
      <rPr>
        <b/>
        <sz val="14"/>
        <rFont val="Times New Roman"/>
        <family val="1"/>
        <charset val="204"/>
      </rPr>
      <t xml:space="preserve"> 53 926</t>
    </r>
    <r>
      <rPr>
        <sz val="14"/>
        <rFont val="Times New Roman"/>
        <family val="1"/>
        <charset val="204"/>
      </rPr>
      <t xml:space="preserve"> грн.</t>
    </r>
  </si>
  <si>
    <r>
      <t xml:space="preserve">   * повернення кредитів на будівництво, придбання житла - </t>
    </r>
    <r>
      <rPr>
        <b/>
        <sz val="14"/>
        <rFont val="Times New Roman"/>
        <family val="1"/>
        <charset val="204"/>
      </rPr>
      <t>78 587</t>
    </r>
    <r>
      <rPr>
        <sz val="14"/>
        <rFont val="Times New Roman"/>
        <family val="1"/>
        <charset val="204"/>
      </rPr>
      <t xml:space="preserve"> грн.;</t>
    </r>
  </si>
  <si>
    <r>
      <t xml:space="preserve">   * повернення безвідсоткової цільової позики "Муніципальне житло" - </t>
    </r>
    <r>
      <rPr>
        <b/>
        <sz val="14"/>
        <rFont val="Times New Roman"/>
        <family val="1"/>
        <charset val="204"/>
      </rPr>
      <t>113 136</t>
    </r>
    <r>
      <rPr>
        <sz val="14"/>
        <rFont val="Times New Roman"/>
        <family val="1"/>
        <charset val="204"/>
      </rPr>
      <t xml:space="preserve"> грн.;</t>
    </r>
  </si>
  <si>
    <r>
      <t xml:space="preserve">   * кредит Північної екологічної фінансової корпорації (НЕФКО) - </t>
    </r>
    <r>
      <rPr>
        <b/>
        <sz val="14"/>
        <rFont val="Times New Roman"/>
        <family val="1"/>
        <charset val="204"/>
      </rPr>
      <t>3 757 035</t>
    </r>
    <r>
      <rPr>
        <sz val="14"/>
        <rFont val="Times New Roman"/>
        <family val="1"/>
        <charset val="204"/>
      </rPr>
      <t xml:space="preserve"> грн.;</t>
    </r>
  </si>
  <si>
    <t xml:space="preserve">     Окрім того, відповідно до бюджетного запиту головного розпорядника коштів бюджету пропонується переміщення бюджетних призначень КНП НМР "СМСЧ м.Нетішин" та зміна назви одного показника доходів, зокрема:</t>
  </si>
  <si>
    <t xml:space="preserve">Бюджетний кодекс України, закони України «Про Державний бюджет України на 2020 рік», «Про місцеве самоврядування в Україні», наказ Міністерства фінансів України від 18.12.2019 №545 "Про внесення Змін до бюджетної класифікації", рішення шістесят шостої сесії НМР VІІ скликання від 20.12.2019 № 66/4281 "Про бюджет Нетішинської міської обєднаної територіальної громади на 2020 рік", бюджетні запити головних розпорядників коштів бюджету ОТГ </t>
  </si>
  <si>
    <r>
      <rPr>
        <b/>
        <sz val="14"/>
        <rFont val="Times New Roman"/>
        <family val="1"/>
        <charset val="204"/>
      </rPr>
      <t>*загального</t>
    </r>
    <r>
      <rPr>
        <sz val="14"/>
        <rFont val="Times New Roman"/>
        <family val="1"/>
        <charset val="204"/>
      </rPr>
      <t xml:space="preserve"> фонду - </t>
    </r>
    <r>
      <rPr>
        <b/>
        <sz val="14"/>
        <rFont val="Times New Roman"/>
        <family val="1"/>
        <charset val="204"/>
      </rPr>
      <t>16 281 191</t>
    </r>
    <r>
      <rPr>
        <sz val="14"/>
        <rFont val="Times New Roman"/>
        <family val="1"/>
        <charset val="204"/>
      </rPr>
      <t xml:space="preserve"> грн., у т.ч. м.Нетішин -</t>
    </r>
    <r>
      <rPr>
        <b/>
        <sz val="14"/>
        <rFont val="Times New Roman"/>
        <family val="1"/>
        <charset val="204"/>
      </rPr>
      <t xml:space="preserve"> 15 576 703 грн.</t>
    </r>
    <r>
      <rPr>
        <sz val="14"/>
        <rFont val="Times New Roman"/>
        <family val="1"/>
        <charset val="204"/>
      </rPr>
      <t xml:space="preserve">, с.Старий Кривин - </t>
    </r>
    <r>
      <rPr>
        <b/>
        <sz val="14"/>
        <rFont val="Times New Roman"/>
        <family val="1"/>
        <charset val="204"/>
      </rPr>
      <t>704488 грн.</t>
    </r>
    <r>
      <rPr>
        <sz val="14"/>
        <rFont val="Times New Roman"/>
        <family val="1"/>
        <charset val="204"/>
      </rPr>
      <t xml:space="preserve"> </t>
    </r>
  </si>
  <si>
    <t xml:space="preserve">    Враховуючи вищеозначене, пропонується провести розподіл фінансового ресурсу та перерозподіл бюджетних призначень згідно з додатком.</t>
  </si>
  <si>
    <t>Начальник фінансового управління                                                   Валентина КРАВЧУК</t>
  </si>
  <si>
    <t>до проекту рішення "Про внесення змін до бюджету Нетішинської міської обєднаної територіальної громади на 2020 рік" (24.01.2020)</t>
  </si>
  <si>
    <r>
      <t xml:space="preserve">3) </t>
    </r>
    <r>
      <rPr>
        <b/>
        <sz val="14"/>
        <rFont val="Times New Roman"/>
        <family val="1"/>
        <charset val="204"/>
      </rPr>
      <t xml:space="preserve">надходжень </t>
    </r>
    <r>
      <rPr>
        <sz val="14"/>
        <rFont val="Times New Roman"/>
        <family val="1"/>
        <charset val="204"/>
      </rPr>
      <t xml:space="preserve">кредиту від Північної екологічної фінансової корпорації </t>
    </r>
  </si>
  <si>
    <t>(НЕФКО) - 1 210 000 грн.</t>
  </si>
</sst>
</file>

<file path=xl/styles.xml><?xml version="1.0" encoding="utf-8"?>
<styleSheet xmlns="http://schemas.openxmlformats.org/spreadsheetml/2006/main">
  <numFmts count="2">
    <numFmt numFmtId="164" formatCode="_-* #,##0.00\ _₴_-;\-* #,##0.00\ _₴_-;_-* &quot;-&quot;??\ _₴_-;_-@_-"/>
    <numFmt numFmtId="165" formatCode="_-* #,##0\ _₴_-;\-* #,##0\ _₴_-;_-* &quot;-&quot;??\ _₴_-;_-@_-"/>
  </numFmts>
  <fonts count="25">
    <font>
      <sz val="11"/>
      <color theme="1"/>
      <name val="Calibri"/>
      <family val="2"/>
      <charset val="204"/>
      <scheme val="minor"/>
    </font>
    <font>
      <b/>
      <sz val="13"/>
      <name val="Times New Roman"/>
      <family val="1"/>
      <charset val="204"/>
    </font>
    <font>
      <sz val="11"/>
      <color indexed="8"/>
      <name val="Calibri"/>
      <family val="2"/>
      <charset val="204"/>
    </font>
    <font>
      <b/>
      <sz val="14"/>
      <name val="Times New Roman"/>
      <family val="1"/>
      <charset val="204"/>
    </font>
    <font>
      <sz val="13"/>
      <color indexed="8"/>
      <name val="Calibri"/>
      <family val="2"/>
      <charset val="204"/>
    </font>
    <font>
      <i/>
      <sz val="13"/>
      <color indexed="8"/>
      <name val="Times New Roman"/>
      <family val="1"/>
      <charset val="204"/>
    </font>
    <font>
      <sz val="13"/>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Times New Roman"/>
      <family val="1"/>
      <charset val="204"/>
    </font>
    <font>
      <i/>
      <sz val="11"/>
      <color indexed="8"/>
      <name val="Times New Roman"/>
      <family val="1"/>
      <charset val="204"/>
    </font>
    <font>
      <i/>
      <sz val="11"/>
      <color indexed="10"/>
      <name val="Times New Roman"/>
      <family val="1"/>
      <charset val="204"/>
    </font>
    <font>
      <i/>
      <sz val="11"/>
      <color indexed="10"/>
      <name val="Times New Roman"/>
      <family val="1"/>
      <charset val="204"/>
    </font>
    <font>
      <b/>
      <i/>
      <sz val="11"/>
      <color indexed="8"/>
      <name val="Times New Roman"/>
      <family val="1"/>
      <charset val="204"/>
    </font>
    <font>
      <sz val="11"/>
      <name val="Times New Roman"/>
      <family val="1"/>
      <charset val="204"/>
    </font>
    <font>
      <sz val="11"/>
      <color indexed="10"/>
      <name val="Times New Roman"/>
      <family val="1"/>
      <charset val="204"/>
    </font>
    <font>
      <b/>
      <sz val="10"/>
      <color indexed="8"/>
      <name val="Times New Roman"/>
      <family val="1"/>
      <charset val="204"/>
    </font>
    <font>
      <b/>
      <sz val="11"/>
      <color indexed="8"/>
      <name val="Times New Roman"/>
      <family val="1"/>
      <charset val="204"/>
    </font>
    <font>
      <sz val="11"/>
      <color indexed="10"/>
      <name val="Times New Roman"/>
      <family val="1"/>
      <charset val="204"/>
    </font>
    <font>
      <i/>
      <sz val="10"/>
      <color indexed="8"/>
      <name val="Times New Roman"/>
      <family val="1"/>
      <charset val="204"/>
    </font>
    <font>
      <sz val="14"/>
      <name val="Times New Roman"/>
      <family val="1"/>
      <charset val="204"/>
    </font>
    <font>
      <sz val="14"/>
      <color indexed="8"/>
      <name val="Calibri"/>
      <family val="2"/>
      <charset val="204"/>
    </font>
    <font>
      <b/>
      <sz val="14"/>
      <color indexed="8"/>
      <name val="Times New Roman"/>
      <family val="1"/>
      <charset val="204"/>
    </font>
    <font>
      <i/>
      <sz val="14"/>
      <color indexed="8"/>
      <name val="Times New Roman"/>
      <family val="1"/>
      <charset val="204"/>
    </font>
    <font>
      <sz val="8"/>
      <name val="Calibri"/>
      <family val="2"/>
      <charset val="204"/>
    </font>
  </fonts>
  <fills count="8">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97">
    <xf numFmtId="0" fontId="0" fillId="0" borderId="0" xfId="0"/>
    <xf numFmtId="0" fontId="1" fillId="0" borderId="0" xfId="0" applyFont="1" applyAlignment="1">
      <alignment horizontal="center" wrapText="1"/>
    </xf>
    <xf numFmtId="0" fontId="3" fillId="0" borderId="0" xfId="0" applyFont="1" applyAlignment="1">
      <alignment horizontal="center" wrapText="1"/>
    </xf>
    <xf numFmtId="0" fontId="4" fillId="0" borderId="0" xfId="0" applyFont="1"/>
    <xf numFmtId="0" fontId="5" fillId="0" borderId="0" xfId="0" applyFont="1" applyBorder="1" applyAlignment="1">
      <alignment horizontal="center" vertical="top"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3" fontId="9" fillId="0" borderId="1" xfId="1"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3" fontId="17" fillId="2" borderId="1" xfId="1" applyNumberFormat="1" applyFont="1" applyFill="1" applyBorder="1" applyAlignment="1">
      <alignment horizontal="right" vertical="center" wrapText="1"/>
    </xf>
    <xf numFmtId="164" fontId="9" fillId="0" borderId="1" xfId="1" applyNumberFormat="1" applyFont="1" applyBorder="1" applyAlignment="1">
      <alignment horizontal="right" vertical="center" wrapText="1"/>
    </xf>
    <xf numFmtId="4" fontId="9" fillId="0" borderId="1" xfId="1"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3" fontId="17" fillId="0" borderId="0" xfId="0" applyNumberFormat="1" applyFont="1" applyAlignment="1">
      <alignment horizontal="right" vertical="center" wrapText="1"/>
    </xf>
    <xf numFmtId="3" fontId="17" fillId="0" borderId="0" xfId="1" applyNumberFormat="1" applyFont="1" applyAlignment="1">
      <alignment horizontal="right" vertical="center" wrapText="1"/>
    </xf>
    <xf numFmtId="165" fontId="17" fillId="3" borderId="1" xfId="1" applyNumberFormat="1" applyFont="1" applyFill="1" applyBorder="1" applyAlignment="1">
      <alignment horizontal="right" vertical="center" wrapText="1"/>
    </xf>
    <xf numFmtId="49" fontId="17" fillId="3" borderId="1" xfId="1" applyNumberFormat="1" applyFont="1" applyFill="1" applyBorder="1" applyAlignment="1">
      <alignment horizontal="right" vertical="center" wrapText="1"/>
    </xf>
    <xf numFmtId="3" fontId="17" fillId="3" borderId="1" xfId="0" applyNumberFormat="1" applyFont="1" applyFill="1" applyBorder="1" applyAlignment="1">
      <alignment horizontal="right" vertical="center" wrapText="1"/>
    </xf>
    <xf numFmtId="165" fontId="9" fillId="0" borderId="1" xfId="1" applyNumberFormat="1" applyFont="1" applyBorder="1" applyAlignment="1">
      <alignment horizontal="right" vertical="center" wrapText="1"/>
    </xf>
    <xf numFmtId="165" fontId="17" fillId="0" borderId="1" xfId="1"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0" fontId="8" fillId="0" borderId="0" xfId="0" applyFont="1" applyAlignment="1">
      <alignment vertical="center" wrapText="1"/>
    </xf>
    <xf numFmtId="165" fontId="9" fillId="0" borderId="0" xfId="1" applyNumberFormat="1" applyFont="1" applyAlignment="1">
      <alignment horizontal="right" vertical="center" wrapText="1"/>
    </xf>
    <xf numFmtId="3" fontId="9" fillId="0" borderId="0" xfId="0" applyNumberFormat="1" applyFont="1" applyAlignment="1">
      <alignment horizontal="right" vertical="center" wrapText="1"/>
    </xf>
    <xf numFmtId="165" fontId="10" fillId="0" borderId="1" xfId="1" applyNumberFormat="1" applyFont="1" applyBorder="1" applyAlignment="1">
      <alignment horizontal="right" vertical="center" wrapText="1"/>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3" fontId="9" fillId="0" borderId="0" xfId="1" applyNumberFormat="1" applyFont="1" applyBorder="1" applyAlignment="1">
      <alignment horizontal="right" vertical="center" wrapText="1"/>
    </xf>
    <xf numFmtId="3" fontId="9" fillId="0" borderId="0" xfId="0" applyNumberFormat="1" applyFont="1" applyBorder="1" applyAlignment="1">
      <alignment horizontal="right" vertical="center" wrapText="1"/>
    </xf>
    <xf numFmtId="0" fontId="9" fillId="0" borderId="0" xfId="0" applyFont="1" applyAlignment="1">
      <alignment horizontal="left" vertical="center" wrapText="1"/>
    </xf>
    <xf numFmtId="3" fontId="9" fillId="0" borderId="0" xfId="1" applyNumberFormat="1" applyFont="1" applyAlignment="1">
      <alignment horizontal="right" vertical="center" wrapText="1"/>
    </xf>
    <xf numFmtId="0" fontId="19" fillId="0" borderId="0" xfId="0" applyFont="1" applyBorder="1" applyAlignment="1">
      <alignment horizontal="left" vertical="center" wrapText="1"/>
    </xf>
    <xf numFmtId="165" fontId="10" fillId="0" borderId="0" xfId="1" applyNumberFormat="1" applyFont="1" applyBorder="1" applyAlignment="1">
      <alignment horizontal="right"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3" fontId="17" fillId="4" borderId="1" xfId="1" applyNumberFormat="1" applyFont="1" applyFill="1" applyBorder="1" applyAlignment="1">
      <alignment horizontal="right" vertical="center" wrapText="1"/>
    </xf>
    <xf numFmtId="3" fontId="17" fillId="5" borderId="4" xfId="0" applyNumberFormat="1" applyFont="1" applyFill="1" applyBorder="1" applyAlignment="1">
      <alignment vertical="center" wrapText="1"/>
    </xf>
    <xf numFmtId="3" fontId="17" fillId="5" borderId="1" xfId="1" applyNumberFormat="1" applyFont="1" applyFill="1" applyBorder="1" applyAlignment="1">
      <alignment horizontal="right" vertical="center" wrapText="1"/>
    </xf>
    <xf numFmtId="0" fontId="3" fillId="0" borderId="0" xfId="0" applyFont="1" applyAlignment="1">
      <alignment horizontal="left" vertical="top" wrapText="1"/>
    </xf>
    <xf numFmtId="0" fontId="21" fillId="0" borderId="0" xfId="0" applyFont="1"/>
    <xf numFmtId="0" fontId="23" fillId="0" borderId="0" xfId="0" applyFont="1" applyBorder="1" applyAlignment="1">
      <alignment horizontal="center" vertical="top" wrapText="1"/>
    </xf>
    <xf numFmtId="0" fontId="23" fillId="0" borderId="0" xfId="0" applyFont="1" applyBorder="1" applyAlignment="1">
      <alignment horizontal="justify" vertical="top" wrapText="1"/>
    </xf>
    <xf numFmtId="0" fontId="20"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vertical="top"/>
    </xf>
    <xf numFmtId="0" fontId="1"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wrapText="1"/>
    </xf>
    <xf numFmtId="0" fontId="6" fillId="0" borderId="0" xfId="0" applyFont="1" applyBorder="1" applyAlignment="1">
      <alignment horizontal="left" vertical="top" wrapText="1"/>
    </xf>
    <xf numFmtId="0" fontId="3" fillId="0" borderId="0" xfId="0" applyFont="1" applyAlignment="1">
      <alignment horizontal="left" vertical="top" wrapText="1"/>
    </xf>
    <xf numFmtId="0" fontId="20" fillId="0" borderId="0" xfId="0" applyFont="1" applyBorder="1" applyAlignment="1">
      <alignment vertical="top" wrapText="1"/>
    </xf>
    <xf numFmtId="0" fontId="22" fillId="0" borderId="0" xfId="0" applyFont="1" applyBorder="1" applyAlignment="1">
      <alignment horizontal="left"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7"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3" fontId="9" fillId="0" borderId="6"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9" fillId="0" borderId="1" xfId="0" applyFont="1" applyBorder="1" applyAlignment="1">
      <alignment horizontal="left" vertical="center" wrapText="1"/>
    </xf>
    <xf numFmtId="0" fontId="16" fillId="6" borderId="1" xfId="0" applyFont="1" applyFill="1" applyBorder="1" applyAlignment="1">
      <alignment horizontal="center" vertical="center" wrapText="1"/>
    </xf>
    <xf numFmtId="0" fontId="8" fillId="0" borderId="0" xfId="0" applyFont="1" applyAlignment="1">
      <alignment horizontal="center" vertical="center" wrapText="1"/>
    </xf>
    <xf numFmtId="3" fontId="16" fillId="2" borderId="2" xfId="0" applyNumberFormat="1" applyFont="1" applyFill="1" applyBorder="1" applyAlignment="1">
      <alignment horizontal="right" vertical="center" wrapText="1"/>
    </xf>
    <xf numFmtId="0" fontId="16" fillId="2" borderId="3" xfId="0" applyFont="1" applyFill="1" applyBorder="1" applyAlignment="1">
      <alignment horizontal="right" vertical="center" wrapText="1"/>
    </xf>
    <xf numFmtId="0" fontId="16" fillId="2" borderId="4" xfId="0" applyFont="1" applyFill="1" applyBorder="1" applyAlignment="1">
      <alignment horizontal="right" vertical="center" wrapText="1"/>
    </xf>
    <xf numFmtId="0" fontId="17" fillId="7"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17" fillId="2" borderId="1" xfId="1" applyNumberFormat="1" applyFont="1" applyFill="1" applyBorder="1" applyAlignment="1">
      <alignment horizontal="center" vertical="center" wrapText="1"/>
    </xf>
    <xf numFmtId="3" fontId="17" fillId="7" borderId="2" xfId="1" applyNumberFormat="1" applyFont="1" applyFill="1" applyBorder="1" applyAlignment="1">
      <alignment horizontal="center" vertical="center" wrapText="1"/>
    </xf>
    <xf numFmtId="3" fontId="17" fillId="7" borderId="4" xfId="1"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3D1ED"/>
  </sheetPr>
  <dimension ref="A1:G36"/>
  <sheetViews>
    <sheetView tabSelected="1" view="pageBreakPreview" topLeftCell="A22" zoomScaleNormal="100" zoomScaleSheetLayoutView="100" workbookViewId="0">
      <selection activeCell="A32" sqref="A32:B32"/>
    </sheetView>
  </sheetViews>
  <sheetFormatPr defaultRowHeight="15"/>
  <cols>
    <col min="1" max="1" width="10.28515625" customWidth="1"/>
    <col min="2" max="2" width="80.42578125" customWidth="1"/>
    <col min="3" max="3" width="8.85546875" hidden="1" customWidth="1"/>
    <col min="4" max="4" width="26.140625" customWidth="1"/>
  </cols>
  <sheetData>
    <row r="1" spans="1:7" ht="35.25" customHeight="1">
      <c r="A1" s="53" t="s">
        <v>3</v>
      </c>
      <c r="B1" s="53"/>
      <c r="C1" s="53"/>
      <c r="D1" s="52"/>
      <c r="E1" s="52"/>
      <c r="F1" s="52"/>
      <c r="G1" s="52"/>
    </row>
    <row r="2" spans="1:7" ht="42.75" customHeight="1">
      <c r="A2" s="53" t="s">
        <v>149</v>
      </c>
      <c r="B2" s="53"/>
      <c r="C2" s="2"/>
      <c r="D2" s="1"/>
      <c r="E2" s="1"/>
      <c r="F2" s="1"/>
      <c r="G2" s="1"/>
    </row>
    <row r="3" spans="1:7" ht="50.25" customHeight="1">
      <c r="A3" s="54" t="s">
        <v>4</v>
      </c>
      <c r="B3" s="54"/>
      <c r="C3" s="54"/>
    </row>
    <row r="4" spans="1:7" ht="39.75" customHeight="1">
      <c r="A4" s="49" t="s">
        <v>2</v>
      </c>
      <c r="B4" s="49"/>
      <c r="C4" s="49"/>
    </row>
    <row r="5" spans="1:7" ht="26.25" customHeight="1">
      <c r="A5" s="56" t="s">
        <v>0</v>
      </c>
      <c r="B5" s="56"/>
      <c r="C5" s="56"/>
    </row>
    <row r="6" spans="1:7" ht="135" customHeight="1">
      <c r="A6" s="49" t="s">
        <v>145</v>
      </c>
      <c r="B6" s="49"/>
      <c r="C6" s="49"/>
    </row>
    <row r="7" spans="1:7" ht="17.45" customHeight="1">
      <c r="A7" s="56" t="s">
        <v>1</v>
      </c>
      <c r="B7" s="56"/>
      <c r="C7" s="56"/>
    </row>
    <row r="8" spans="1:7" ht="46.5" customHeight="1">
      <c r="A8" s="50" t="s">
        <v>126</v>
      </c>
      <c r="B8" s="50"/>
      <c r="C8" s="44"/>
    </row>
    <row r="9" spans="1:7" ht="52.9" customHeight="1">
      <c r="A9" s="50" t="s">
        <v>127</v>
      </c>
      <c r="B9" s="50"/>
      <c r="C9" s="44"/>
    </row>
    <row r="10" spans="1:7" ht="17.45" customHeight="1">
      <c r="A10" s="51" t="s">
        <v>128</v>
      </c>
      <c r="B10" s="51"/>
      <c r="C10" s="44"/>
    </row>
    <row r="11" spans="1:7" ht="34.9" customHeight="1">
      <c r="A11" s="50" t="s">
        <v>146</v>
      </c>
      <c r="B11" s="50"/>
      <c r="C11" s="44"/>
    </row>
    <row r="12" spans="1:7" ht="19.899999999999999" customHeight="1">
      <c r="A12" s="49" t="s">
        <v>129</v>
      </c>
      <c r="B12" s="49"/>
      <c r="C12" s="44"/>
    </row>
    <row r="13" spans="1:7" ht="64.5" customHeight="1">
      <c r="A13" s="49" t="s">
        <v>130</v>
      </c>
      <c r="B13" s="49"/>
      <c r="C13" s="44"/>
    </row>
    <row r="14" spans="1:7" ht="46.5" customHeight="1">
      <c r="A14" s="49" t="s">
        <v>131</v>
      </c>
      <c r="B14" s="49"/>
      <c r="C14" s="44"/>
    </row>
    <row r="15" spans="1:7" ht="26.25" customHeight="1">
      <c r="A15" s="50" t="s">
        <v>132</v>
      </c>
      <c r="B15" s="50"/>
      <c r="C15" s="44"/>
    </row>
    <row r="16" spans="1:7" ht="17.45" customHeight="1">
      <c r="A16" s="50" t="s">
        <v>133</v>
      </c>
      <c r="B16" s="50"/>
      <c r="C16" s="44"/>
    </row>
    <row r="17" spans="1:3" ht="17.45" customHeight="1">
      <c r="A17" s="50" t="s">
        <v>134</v>
      </c>
      <c r="B17" s="50"/>
      <c r="C17" s="44"/>
    </row>
    <row r="18" spans="1:3" ht="17.45" customHeight="1">
      <c r="A18" s="50" t="s">
        <v>135</v>
      </c>
      <c r="B18" s="50"/>
      <c r="C18" s="44"/>
    </row>
    <row r="19" spans="1:3" ht="17.45" customHeight="1">
      <c r="A19" s="49" t="s">
        <v>136</v>
      </c>
      <c r="B19" s="49"/>
      <c r="C19" s="44"/>
    </row>
    <row r="20" spans="1:3" ht="17.45" customHeight="1">
      <c r="A20" s="49" t="s">
        <v>137</v>
      </c>
      <c r="B20" s="49"/>
      <c r="C20" s="44"/>
    </row>
    <row r="21" spans="1:3" ht="17.45" customHeight="1">
      <c r="A21" s="49" t="s">
        <v>138</v>
      </c>
      <c r="B21" s="49"/>
      <c r="C21" s="44"/>
    </row>
    <row r="22" spans="1:3" ht="17.45" customHeight="1">
      <c r="A22" s="49" t="s">
        <v>139</v>
      </c>
      <c r="B22" s="49"/>
      <c r="C22" s="44"/>
    </row>
    <row r="23" spans="1:3" ht="17.45" customHeight="1">
      <c r="A23" s="49" t="s">
        <v>140</v>
      </c>
      <c r="B23" s="49"/>
      <c r="C23" s="44"/>
    </row>
    <row r="24" spans="1:3" ht="17.45" customHeight="1">
      <c r="A24" s="49" t="s">
        <v>141</v>
      </c>
      <c r="B24" s="49"/>
      <c r="C24" s="44"/>
    </row>
    <row r="25" spans="1:3" ht="36" customHeight="1">
      <c r="A25" s="49" t="s">
        <v>142</v>
      </c>
      <c r="B25" s="49"/>
      <c r="C25" s="44"/>
    </row>
    <row r="26" spans="1:3" ht="40.5" customHeight="1">
      <c r="A26" s="49" t="s">
        <v>143</v>
      </c>
      <c r="B26" s="49"/>
      <c r="C26" s="44"/>
    </row>
    <row r="27" spans="1:3" ht="24.75" customHeight="1">
      <c r="A27" s="48" t="s">
        <v>150</v>
      </c>
      <c r="B27" s="48"/>
      <c r="C27" s="44"/>
    </row>
    <row r="28" spans="1:3" ht="21.75" customHeight="1">
      <c r="A28" s="48" t="s">
        <v>151</v>
      </c>
      <c r="B28" s="48"/>
      <c r="C28" s="44"/>
    </row>
    <row r="29" spans="1:3" ht="63.75" customHeight="1">
      <c r="A29" s="57" t="s">
        <v>144</v>
      </c>
      <c r="B29" s="57"/>
      <c r="C29" s="44"/>
    </row>
    <row r="30" spans="1:3" ht="18.600000000000001" customHeight="1">
      <c r="A30" s="59" t="s">
        <v>5</v>
      </c>
      <c r="B30" s="59"/>
      <c r="C30" s="45"/>
    </row>
    <row r="31" spans="1:3" ht="60" customHeight="1">
      <c r="A31" s="59" t="s">
        <v>6</v>
      </c>
      <c r="B31" s="60"/>
      <c r="C31" s="45"/>
    </row>
    <row r="32" spans="1:3" ht="66" customHeight="1">
      <c r="A32" s="58" t="s">
        <v>147</v>
      </c>
      <c r="B32" s="58"/>
      <c r="C32" s="45"/>
    </row>
    <row r="33" spans="1:3" ht="16.149999999999999" customHeight="1">
      <c r="A33" s="46"/>
      <c r="B33" s="47"/>
      <c r="C33" s="45"/>
    </row>
    <row r="34" spans="1:3" ht="13.15" customHeight="1">
      <c r="A34" s="4"/>
      <c r="B34" s="3"/>
      <c r="C34" s="3"/>
    </row>
    <row r="35" spans="1:3" ht="17.45" customHeight="1">
      <c r="A35" s="55" t="s">
        <v>148</v>
      </c>
      <c r="B35" s="55"/>
      <c r="C35" s="3"/>
    </row>
    <row r="36" spans="1:3" ht="45.75" customHeight="1">
      <c r="A36" s="3"/>
      <c r="B36" s="3"/>
      <c r="C36" s="3"/>
    </row>
  </sheetData>
  <mergeCells count="32">
    <mergeCell ref="A26:B26"/>
    <mergeCell ref="A29:B29"/>
    <mergeCell ref="A32:B32"/>
    <mergeCell ref="A30:B30"/>
    <mergeCell ref="A31:B31"/>
    <mergeCell ref="A35:B35"/>
    <mergeCell ref="A5:C5"/>
    <mergeCell ref="A6:C6"/>
    <mergeCell ref="A7:C7"/>
    <mergeCell ref="A17:B17"/>
    <mergeCell ref="A18:B18"/>
    <mergeCell ref="A19:B19"/>
    <mergeCell ref="A20:B20"/>
    <mergeCell ref="A21:B21"/>
    <mergeCell ref="A25:B25"/>
    <mergeCell ref="A10:B10"/>
    <mergeCell ref="A9:B9"/>
    <mergeCell ref="A8:B8"/>
    <mergeCell ref="D1:G1"/>
    <mergeCell ref="A2:B2"/>
    <mergeCell ref="A1:C1"/>
    <mergeCell ref="A3:C3"/>
    <mergeCell ref="A24:B24"/>
    <mergeCell ref="A23:B23"/>
    <mergeCell ref="A22:B22"/>
    <mergeCell ref="A11:B11"/>
    <mergeCell ref="A12:B12"/>
    <mergeCell ref="A4:C4"/>
    <mergeCell ref="A13:B13"/>
    <mergeCell ref="A14:B14"/>
    <mergeCell ref="A16:B16"/>
    <mergeCell ref="A15:B15"/>
  </mergeCells>
  <phoneticPr fontId="24" type="noConversion"/>
  <pageMargins left="1.1811023622047245" right="0.39370078740157483" top="0.78740157480314965" bottom="0.78740157480314965" header="0.35433070866141736" footer="0.19685039370078741"/>
  <pageSetup paperSize="9" scale="90" orientation="portrait" verticalDpi="0" r:id="rId1"/>
</worksheet>
</file>

<file path=xl/worksheets/sheet2.xml><?xml version="1.0" encoding="utf-8"?>
<worksheet xmlns="http://schemas.openxmlformats.org/spreadsheetml/2006/main" xmlns:r="http://schemas.openxmlformats.org/officeDocument/2006/relationships">
  <dimension ref="A1:F95"/>
  <sheetViews>
    <sheetView zoomScaleNormal="100" workbookViewId="0">
      <selection activeCell="A78" sqref="A78:D78"/>
    </sheetView>
  </sheetViews>
  <sheetFormatPr defaultRowHeight="15"/>
  <cols>
    <col min="1" max="1" width="13.7109375" style="15" customWidth="1"/>
    <col min="2" max="2" width="6.28515625" style="16" customWidth="1"/>
    <col min="3" max="3" width="5.7109375" style="15" customWidth="1"/>
    <col min="4" max="4" width="92.28515625" style="34" customWidth="1"/>
    <col min="5" max="5" width="12.7109375" style="35" customWidth="1"/>
    <col min="6" max="6" width="11.28515625" style="27" customWidth="1"/>
  </cols>
  <sheetData>
    <row r="1" spans="1:6" ht="38.450000000000003" customHeight="1">
      <c r="A1" s="61" t="s">
        <v>7</v>
      </c>
      <c r="B1" s="61"/>
      <c r="C1" s="61"/>
      <c r="D1" s="61"/>
      <c r="E1" s="61"/>
      <c r="F1" s="61"/>
    </row>
    <row r="2" spans="1:6">
      <c r="A2" s="62" t="s">
        <v>8</v>
      </c>
      <c r="B2" s="64" t="s">
        <v>9</v>
      </c>
      <c r="C2" s="62" t="s">
        <v>10</v>
      </c>
      <c r="D2" s="66" t="s">
        <v>11</v>
      </c>
      <c r="E2" s="68" t="s">
        <v>12</v>
      </c>
      <c r="F2" s="70" t="s">
        <v>13</v>
      </c>
    </row>
    <row r="3" spans="1:6">
      <c r="A3" s="63"/>
      <c r="B3" s="65"/>
      <c r="C3" s="63"/>
      <c r="D3" s="67"/>
      <c r="E3" s="69"/>
      <c r="F3" s="70"/>
    </row>
    <row r="4" spans="1:6" ht="30">
      <c r="A4" s="76" t="s">
        <v>14</v>
      </c>
      <c r="B4" s="5" t="s">
        <v>15</v>
      </c>
      <c r="C4" s="6">
        <v>3132</v>
      </c>
      <c r="D4" s="7" t="s">
        <v>16</v>
      </c>
      <c r="E4" s="8">
        <v>26756</v>
      </c>
      <c r="F4" s="9"/>
    </row>
    <row r="5" spans="1:6" ht="30">
      <c r="A5" s="76"/>
      <c r="B5" s="5" t="s">
        <v>15</v>
      </c>
      <c r="C5" s="6">
        <v>3142</v>
      </c>
      <c r="D5" s="7" t="s">
        <v>17</v>
      </c>
      <c r="E5" s="8">
        <v>9754</v>
      </c>
      <c r="F5" s="9"/>
    </row>
    <row r="6" spans="1:6" ht="45">
      <c r="A6" s="76"/>
      <c r="B6" s="5" t="s">
        <v>18</v>
      </c>
      <c r="C6" s="6">
        <v>3132</v>
      </c>
      <c r="D6" s="7" t="s">
        <v>19</v>
      </c>
      <c r="E6" s="8">
        <v>114258</v>
      </c>
      <c r="F6" s="9"/>
    </row>
    <row r="7" spans="1:6" ht="30">
      <c r="A7" s="76"/>
      <c r="B7" s="5" t="s">
        <v>18</v>
      </c>
      <c r="C7" s="6">
        <v>2800</v>
      </c>
      <c r="D7" s="7" t="s">
        <v>20</v>
      </c>
      <c r="E7" s="8">
        <v>9670</v>
      </c>
      <c r="F7" s="9"/>
    </row>
    <row r="8" spans="1:6" ht="45">
      <c r="A8" s="76"/>
      <c r="B8" s="5" t="s">
        <v>21</v>
      </c>
      <c r="C8" s="6">
        <v>2800</v>
      </c>
      <c r="D8" s="7" t="s">
        <v>22</v>
      </c>
      <c r="E8" s="8">
        <v>9670</v>
      </c>
      <c r="F8" s="9"/>
    </row>
    <row r="9" spans="1:6" ht="30">
      <c r="A9" s="76"/>
      <c r="B9" s="5" t="s">
        <v>23</v>
      </c>
      <c r="C9" s="6">
        <v>3142</v>
      </c>
      <c r="D9" s="7" t="s">
        <v>24</v>
      </c>
      <c r="E9" s="8">
        <v>8000000</v>
      </c>
      <c r="F9" s="9"/>
    </row>
    <row r="10" spans="1:6" ht="45">
      <c r="A10" s="76"/>
      <c r="B10" s="5" t="s">
        <v>23</v>
      </c>
      <c r="C10" s="6">
        <v>3142</v>
      </c>
      <c r="D10" s="7" t="s">
        <v>25</v>
      </c>
      <c r="E10" s="8">
        <v>398400</v>
      </c>
      <c r="F10" s="9"/>
    </row>
    <row r="11" spans="1:6" ht="45">
      <c r="A11" s="76"/>
      <c r="B11" s="5" t="s">
        <v>23</v>
      </c>
      <c r="C11" s="6">
        <v>3142</v>
      </c>
      <c r="D11" s="7" t="s">
        <v>26</v>
      </c>
      <c r="E11" s="8">
        <v>24448</v>
      </c>
      <c r="F11" s="9"/>
    </row>
    <row r="12" spans="1:6" ht="30">
      <c r="A12" s="76"/>
      <c r="B12" s="5" t="s">
        <v>27</v>
      </c>
      <c r="C12" s="6">
        <v>2800</v>
      </c>
      <c r="D12" s="7" t="s">
        <v>28</v>
      </c>
      <c r="E12" s="8">
        <v>9670</v>
      </c>
      <c r="F12" s="9"/>
    </row>
    <row r="13" spans="1:6" ht="30">
      <c r="A13" s="76"/>
      <c r="B13" s="5" t="s">
        <v>27</v>
      </c>
      <c r="C13" s="6">
        <v>3142</v>
      </c>
      <c r="D13" s="7" t="s">
        <v>29</v>
      </c>
      <c r="E13" s="8">
        <v>210102</v>
      </c>
      <c r="F13" s="9"/>
    </row>
    <row r="14" spans="1:6" ht="30">
      <c r="A14" s="76"/>
      <c r="B14" s="5" t="s">
        <v>30</v>
      </c>
      <c r="C14" s="6">
        <v>2800</v>
      </c>
      <c r="D14" s="7" t="s">
        <v>31</v>
      </c>
      <c r="E14" s="8">
        <v>9670</v>
      </c>
      <c r="F14" s="9"/>
    </row>
    <row r="15" spans="1:6" ht="30">
      <c r="A15" s="76"/>
      <c r="B15" s="5" t="s">
        <v>32</v>
      </c>
      <c r="C15" s="6">
        <v>3142</v>
      </c>
      <c r="D15" s="7" t="s">
        <v>33</v>
      </c>
      <c r="E15" s="8">
        <v>278202</v>
      </c>
      <c r="F15" s="9"/>
    </row>
    <row r="16" spans="1:6" ht="45">
      <c r="A16" s="76"/>
      <c r="B16" s="5" t="s">
        <v>32</v>
      </c>
      <c r="C16" s="6">
        <v>2240</v>
      </c>
      <c r="D16" s="7" t="s">
        <v>34</v>
      </c>
      <c r="E16" s="8">
        <v>27333</v>
      </c>
      <c r="F16" s="9"/>
    </row>
    <row r="17" spans="1:6" ht="75">
      <c r="A17" s="76"/>
      <c r="B17" s="5" t="s">
        <v>32</v>
      </c>
      <c r="C17" s="6">
        <v>3122</v>
      </c>
      <c r="D17" s="7" t="s">
        <v>35</v>
      </c>
      <c r="E17" s="8"/>
      <c r="F17" s="8">
        <f>54687+13100</f>
        <v>67787</v>
      </c>
    </row>
    <row r="18" spans="1:6" ht="60">
      <c r="A18" s="76"/>
      <c r="B18" s="5" t="s">
        <v>32</v>
      </c>
      <c r="C18" s="6">
        <v>2800</v>
      </c>
      <c r="D18" s="7" t="s">
        <v>36</v>
      </c>
      <c r="E18" s="8">
        <v>9670</v>
      </c>
      <c r="F18" s="9"/>
    </row>
    <row r="19" spans="1:6" ht="60">
      <c r="A19" s="76"/>
      <c r="B19" s="5" t="s">
        <v>32</v>
      </c>
      <c r="C19" s="6">
        <v>2800</v>
      </c>
      <c r="D19" s="7" t="s">
        <v>37</v>
      </c>
      <c r="E19" s="8"/>
      <c r="F19" s="8">
        <v>9670</v>
      </c>
    </row>
    <row r="20" spans="1:6" ht="45">
      <c r="A20" s="76"/>
      <c r="B20" s="5" t="s">
        <v>38</v>
      </c>
      <c r="C20" s="6">
        <v>3122</v>
      </c>
      <c r="D20" s="10" t="s">
        <v>39</v>
      </c>
      <c r="E20" s="8">
        <v>1000</v>
      </c>
      <c r="F20" s="9"/>
    </row>
    <row r="21" spans="1:6" ht="30">
      <c r="A21" s="76"/>
      <c r="B21" s="5" t="s">
        <v>40</v>
      </c>
      <c r="C21" s="6">
        <v>3122</v>
      </c>
      <c r="D21" s="10" t="s">
        <v>41</v>
      </c>
      <c r="E21" s="8">
        <v>753987</v>
      </c>
      <c r="F21" s="9"/>
    </row>
    <row r="22" spans="1:6" ht="30">
      <c r="A22" s="76"/>
      <c r="B22" s="5" t="s">
        <v>40</v>
      </c>
      <c r="C22" s="6">
        <v>3122</v>
      </c>
      <c r="D22" s="7" t="s">
        <v>42</v>
      </c>
      <c r="E22" s="8">
        <v>3000000</v>
      </c>
      <c r="F22" s="9"/>
    </row>
    <row r="23" spans="1:6" ht="30">
      <c r="A23" s="76"/>
      <c r="B23" s="5" t="s">
        <v>40</v>
      </c>
      <c r="C23" s="6">
        <v>3122</v>
      </c>
      <c r="D23" s="7" t="s">
        <v>43</v>
      </c>
      <c r="E23" s="8">
        <v>6803990</v>
      </c>
      <c r="F23" s="9"/>
    </row>
    <row r="24" spans="1:6" ht="45">
      <c r="A24" s="76"/>
      <c r="B24" s="5" t="s">
        <v>40</v>
      </c>
      <c r="C24" s="6">
        <v>3122</v>
      </c>
      <c r="D24" s="10" t="s">
        <v>44</v>
      </c>
      <c r="E24" s="8">
        <v>32400</v>
      </c>
      <c r="F24" s="9"/>
    </row>
    <row r="25" spans="1:6" ht="45">
      <c r="A25" s="76"/>
      <c r="B25" s="5" t="s">
        <v>45</v>
      </c>
      <c r="C25" s="6">
        <v>3132</v>
      </c>
      <c r="D25" s="7" t="s">
        <v>46</v>
      </c>
      <c r="E25" s="8">
        <v>8208</v>
      </c>
      <c r="F25" s="9"/>
    </row>
    <row r="26" spans="1:6" ht="45">
      <c r="A26" s="76"/>
      <c r="B26" s="5" t="s">
        <v>45</v>
      </c>
      <c r="C26" s="6">
        <v>3132</v>
      </c>
      <c r="D26" s="7" t="s">
        <v>47</v>
      </c>
      <c r="E26" s="8">
        <v>1359678</v>
      </c>
      <c r="F26" s="9"/>
    </row>
    <row r="27" spans="1:6" ht="45">
      <c r="A27" s="76"/>
      <c r="B27" s="5" t="s">
        <v>45</v>
      </c>
      <c r="C27" s="6">
        <v>3122</v>
      </c>
      <c r="D27" s="7" t="s">
        <v>48</v>
      </c>
      <c r="E27" s="8"/>
      <c r="F27" s="8">
        <v>49800</v>
      </c>
    </row>
    <row r="28" spans="1:6" ht="45">
      <c r="A28" s="76"/>
      <c r="B28" s="5" t="s">
        <v>40</v>
      </c>
      <c r="C28" s="6">
        <v>3122</v>
      </c>
      <c r="D28" s="7" t="s">
        <v>49</v>
      </c>
      <c r="E28" s="8">
        <f>7219137-500000</f>
        <v>6719137</v>
      </c>
      <c r="F28" s="9"/>
    </row>
    <row r="29" spans="1:6" ht="30.6" customHeight="1">
      <c r="A29" s="76"/>
      <c r="B29" s="5" t="s">
        <v>40</v>
      </c>
      <c r="C29" s="6">
        <v>3122</v>
      </c>
      <c r="D29" s="7" t="s">
        <v>50</v>
      </c>
      <c r="E29" s="8">
        <v>1407373</v>
      </c>
      <c r="F29" s="9"/>
    </row>
    <row r="30" spans="1:6" ht="75">
      <c r="A30" s="76"/>
      <c r="B30" s="5" t="s">
        <v>45</v>
      </c>
      <c r="C30" s="6">
        <v>3132</v>
      </c>
      <c r="D30" s="7" t="s">
        <v>121</v>
      </c>
      <c r="E30" s="8"/>
      <c r="F30" s="8">
        <v>923693</v>
      </c>
    </row>
    <row r="31" spans="1:6">
      <c r="A31" s="76"/>
      <c r="B31" s="5" t="s">
        <v>30</v>
      </c>
      <c r="C31" s="6">
        <v>3132</v>
      </c>
      <c r="D31" s="7" t="s">
        <v>122</v>
      </c>
      <c r="E31" s="8">
        <v>891907</v>
      </c>
      <c r="F31" s="9"/>
    </row>
    <row r="32" spans="1:6">
      <c r="A32" s="71" t="s">
        <v>51</v>
      </c>
      <c r="B32" s="71"/>
      <c r="C32" s="71"/>
      <c r="D32" s="71"/>
      <c r="E32" s="11">
        <f>SUM(E4:E31)</f>
        <v>30115283</v>
      </c>
      <c r="F32" s="11">
        <f>SUM(F4:F31)</f>
        <v>1050950</v>
      </c>
    </row>
    <row r="33" spans="1:6" ht="30">
      <c r="A33" s="76" t="s">
        <v>52</v>
      </c>
      <c r="B33" s="5">
        <v>6015</v>
      </c>
      <c r="C33" s="6">
        <v>3131</v>
      </c>
      <c r="D33" s="7" t="s">
        <v>53</v>
      </c>
      <c r="E33" s="8">
        <v>5000000</v>
      </c>
      <c r="F33" s="9"/>
    </row>
    <row r="34" spans="1:6" ht="30">
      <c r="A34" s="76"/>
      <c r="B34" s="5">
        <v>6030</v>
      </c>
      <c r="C34" s="6">
        <v>3110</v>
      </c>
      <c r="D34" s="7" t="s">
        <v>54</v>
      </c>
      <c r="E34" s="8">
        <v>199500</v>
      </c>
      <c r="F34" s="9"/>
    </row>
    <row r="35" spans="1:6" ht="45">
      <c r="A35" s="76"/>
      <c r="B35" s="77" t="s">
        <v>55</v>
      </c>
      <c r="C35" s="6">
        <v>2240</v>
      </c>
      <c r="D35" s="7" t="s">
        <v>56</v>
      </c>
      <c r="E35" s="8">
        <v>150000</v>
      </c>
      <c r="F35" s="9"/>
    </row>
    <row r="36" spans="1:6" ht="30">
      <c r="A36" s="76"/>
      <c r="B36" s="77"/>
      <c r="C36" s="6">
        <v>3110</v>
      </c>
      <c r="D36" s="7" t="s">
        <v>57</v>
      </c>
      <c r="E36" s="8">
        <v>199000</v>
      </c>
      <c r="F36" s="9"/>
    </row>
    <row r="37" spans="1:6" ht="17.45" customHeight="1">
      <c r="A37" s="76"/>
      <c r="B37" s="77" t="s">
        <v>15</v>
      </c>
      <c r="C37" s="6">
        <v>2240</v>
      </c>
      <c r="D37" s="7" t="s">
        <v>58</v>
      </c>
      <c r="E37" s="8"/>
      <c r="F37" s="8">
        <v>58539</v>
      </c>
    </row>
    <row r="38" spans="1:6" ht="30">
      <c r="A38" s="76"/>
      <c r="B38" s="77"/>
      <c r="C38" s="6">
        <v>3110</v>
      </c>
      <c r="D38" s="7" t="s">
        <v>59</v>
      </c>
      <c r="E38" s="8">
        <v>200000</v>
      </c>
      <c r="F38" s="9"/>
    </row>
    <row r="39" spans="1:6" ht="60">
      <c r="A39" s="76"/>
      <c r="B39" s="5" t="s">
        <v>40</v>
      </c>
      <c r="C39" s="6">
        <v>3122</v>
      </c>
      <c r="D39" s="7" t="s">
        <v>60</v>
      </c>
      <c r="E39" s="8">
        <v>100000</v>
      </c>
      <c r="F39" s="9"/>
    </row>
    <row r="40" spans="1:6" ht="111" customHeight="1">
      <c r="A40" s="76"/>
      <c r="B40" s="5" t="s">
        <v>61</v>
      </c>
      <c r="C40" s="6">
        <v>2620</v>
      </c>
      <c r="D40" s="7" t="s">
        <v>120</v>
      </c>
      <c r="E40" s="8">
        <v>50000</v>
      </c>
      <c r="F40" s="9"/>
    </row>
    <row r="41" spans="1:6" ht="60">
      <c r="A41" s="76"/>
      <c r="B41" s="5" t="s">
        <v>62</v>
      </c>
      <c r="C41" s="6">
        <v>3210</v>
      </c>
      <c r="D41" s="7" t="s">
        <v>63</v>
      </c>
      <c r="E41" s="8">
        <v>1000000</v>
      </c>
      <c r="F41" s="9"/>
    </row>
    <row r="42" spans="1:6" ht="30">
      <c r="A42" s="76"/>
      <c r="B42" s="77" t="s">
        <v>45</v>
      </c>
      <c r="C42" s="6">
        <v>2610</v>
      </c>
      <c r="D42" s="7" t="s">
        <v>64</v>
      </c>
      <c r="E42" s="8">
        <v>2761233</v>
      </c>
      <c r="F42" s="9"/>
    </row>
    <row r="43" spans="1:6" ht="30">
      <c r="A43" s="76"/>
      <c r="B43" s="77"/>
      <c r="C43" s="6">
        <v>3210</v>
      </c>
      <c r="D43" s="7" t="s">
        <v>65</v>
      </c>
      <c r="E43" s="8">
        <v>3318767</v>
      </c>
      <c r="F43" s="9"/>
    </row>
    <row r="44" spans="1:6" ht="30">
      <c r="A44" s="76"/>
      <c r="B44" s="5" t="s">
        <v>32</v>
      </c>
      <c r="C44" s="6">
        <v>3210</v>
      </c>
      <c r="D44" s="7" t="s">
        <v>66</v>
      </c>
      <c r="E44" s="8">
        <v>120000</v>
      </c>
      <c r="F44" s="9"/>
    </row>
    <row r="45" spans="1:6" ht="75">
      <c r="A45" s="76"/>
      <c r="B45" s="5" t="s">
        <v>40</v>
      </c>
      <c r="C45" s="6">
        <v>3210</v>
      </c>
      <c r="D45" s="7" t="s">
        <v>67</v>
      </c>
      <c r="E45" s="8">
        <v>85147</v>
      </c>
      <c r="F45" s="9"/>
    </row>
    <row r="46" spans="1:6" ht="60">
      <c r="A46" s="76"/>
      <c r="B46" s="5" t="s">
        <v>32</v>
      </c>
      <c r="C46" s="6">
        <v>3210</v>
      </c>
      <c r="D46" s="7" t="s">
        <v>68</v>
      </c>
      <c r="E46" s="8">
        <v>300000</v>
      </c>
      <c r="F46" s="9"/>
    </row>
    <row r="47" spans="1:6" ht="30">
      <c r="A47" s="76"/>
      <c r="B47" s="5" t="s">
        <v>69</v>
      </c>
      <c r="C47" s="6">
        <v>2610</v>
      </c>
      <c r="D47" s="7" t="s">
        <v>70</v>
      </c>
      <c r="E47" s="12">
        <v>118008.63</v>
      </c>
      <c r="F47" s="9"/>
    </row>
    <row r="48" spans="1:6" ht="44.45" customHeight="1">
      <c r="A48" s="76"/>
      <c r="B48" s="5">
        <v>2020</v>
      </c>
      <c r="C48" s="6">
        <v>3210</v>
      </c>
      <c r="D48" s="7" t="s">
        <v>119</v>
      </c>
      <c r="E48" s="8"/>
      <c r="F48" s="9"/>
    </row>
    <row r="49" spans="1:6">
      <c r="A49" s="71" t="s">
        <v>71</v>
      </c>
      <c r="B49" s="71"/>
      <c r="C49" s="71"/>
      <c r="D49" s="71"/>
      <c r="E49" s="11">
        <f>SUM(E33:E48)</f>
        <v>13601655.630000001</v>
      </c>
      <c r="F49" s="11">
        <f>SUM(F33:F48)</f>
        <v>58539</v>
      </c>
    </row>
    <row r="50" spans="1:6">
      <c r="A50" s="6" t="s">
        <v>72</v>
      </c>
      <c r="B50" s="5" t="s">
        <v>73</v>
      </c>
      <c r="C50" s="6">
        <v>4113</v>
      </c>
      <c r="D50" s="7" t="s">
        <v>74</v>
      </c>
      <c r="E50" s="8">
        <v>1000000</v>
      </c>
      <c r="F50" s="9"/>
    </row>
    <row r="51" spans="1:6">
      <c r="A51" s="71" t="s">
        <v>75</v>
      </c>
      <c r="B51" s="71"/>
      <c r="C51" s="71"/>
      <c r="D51" s="71"/>
      <c r="E51" s="11">
        <f>SUM(E50)</f>
        <v>1000000</v>
      </c>
      <c r="F51" s="11">
        <f>SUM(F50)</f>
        <v>0</v>
      </c>
    </row>
    <row r="52" spans="1:6">
      <c r="A52" s="62" t="s">
        <v>76</v>
      </c>
      <c r="B52" s="5" t="s">
        <v>30</v>
      </c>
      <c r="C52" s="6">
        <v>2240</v>
      </c>
      <c r="D52" s="7" t="s">
        <v>77</v>
      </c>
      <c r="E52" s="8"/>
      <c r="F52" s="8">
        <v>199600</v>
      </c>
    </row>
    <row r="53" spans="1:6" ht="30">
      <c r="A53" s="63"/>
      <c r="B53" s="5" t="s">
        <v>78</v>
      </c>
      <c r="C53" s="6">
        <v>3110</v>
      </c>
      <c r="D53" s="7" t="s">
        <v>79</v>
      </c>
      <c r="E53" s="8">
        <v>57500</v>
      </c>
      <c r="F53" s="9"/>
    </row>
    <row r="54" spans="1:6">
      <c r="A54" s="71" t="s">
        <v>80</v>
      </c>
      <c r="B54" s="71"/>
      <c r="C54" s="71"/>
      <c r="D54" s="71"/>
      <c r="E54" s="11">
        <f>SUM(E52:E53)</f>
        <v>57500</v>
      </c>
      <c r="F54" s="11">
        <f>SUM(F52:F53)</f>
        <v>199600</v>
      </c>
    </row>
    <row r="55" spans="1:6">
      <c r="A55" s="62" t="s">
        <v>81</v>
      </c>
      <c r="B55" s="5">
        <v>1010</v>
      </c>
      <c r="C55" s="6">
        <v>2240</v>
      </c>
      <c r="D55" s="7" t="s">
        <v>82</v>
      </c>
      <c r="E55" s="8">
        <v>159465</v>
      </c>
      <c r="F55" s="9"/>
    </row>
    <row r="56" spans="1:6" ht="30">
      <c r="A56" s="72"/>
      <c r="B56" s="5" t="s">
        <v>18</v>
      </c>
      <c r="C56" s="6">
        <v>2100</v>
      </c>
      <c r="D56" s="7" t="s">
        <v>83</v>
      </c>
      <c r="E56" s="8">
        <v>175610</v>
      </c>
      <c r="F56" s="9"/>
    </row>
    <row r="57" spans="1:6">
      <c r="A57" s="63"/>
      <c r="B57" s="5" t="s">
        <v>84</v>
      </c>
      <c r="C57" s="6">
        <v>2100</v>
      </c>
      <c r="D57" s="7" t="s">
        <v>85</v>
      </c>
      <c r="E57" s="13">
        <v>65312.04</v>
      </c>
      <c r="F57" s="14"/>
    </row>
    <row r="58" spans="1:6">
      <c r="A58" s="71" t="s">
        <v>86</v>
      </c>
      <c r="B58" s="71"/>
      <c r="C58" s="71"/>
      <c r="D58" s="71"/>
      <c r="E58" s="11">
        <f>SUM(E55:E57)</f>
        <v>400387.04</v>
      </c>
      <c r="F58" s="11">
        <f>SUM(F55:F57)</f>
        <v>0</v>
      </c>
    </row>
    <row r="59" spans="1:6" ht="28.15" customHeight="1">
      <c r="A59" s="6" t="s">
        <v>123</v>
      </c>
      <c r="B59" s="5" t="s">
        <v>15</v>
      </c>
      <c r="C59" s="6">
        <v>3110</v>
      </c>
      <c r="D59" s="7" t="s">
        <v>87</v>
      </c>
      <c r="E59" s="8">
        <v>7350</v>
      </c>
      <c r="F59" s="9"/>
    </row>
    <row r="60" spans="1:6">
      <c r="A60" s="71" t="s">
        <v>124</v>
      </c>
      <c r="B60" s="71"/>
      <c r="C60" s="71"/>
      <c r="D60" s="71"/>
      <c r="E60" s="11">
        <f>SUM(E59)</f>
        <v>7350</v>
      </c>
      <c r="F60" s="11">
        <f>SUM(F59)</f>
        <v>0</v>
      </c>
    </row>
    <row r="61" spans="1:6" ht="21" customHeight="1">
      <c r="A61" s="38"/>
      <c r="B61" s="39"/>
      <c r="C61" s="39"/>
      <c r="D61" s="40"/>
      <c r="E61" s="41"/>
      <c r="F61" s="41"/>
    </row>
    <row r="62" spans="1:6" ht="19.899999999999999" customHeight="1">
      <c r="A62" s="81" t="s">
        <v>88</v>
      </c>
      <c r="B62" s="82"/>
      <c r="C62" s="82"/>
      <c r="D62" s="42">
        <f>SUM(E62:F62)</f>
        <v>46491264.670000002</v>
      </c>
      <c r="E62" s="43">
        <f>SUM(E60+E58+E54+E51+E49+E32)</f>
        <v>45182175.670000002</v>
      </c>
      <c r="F62" s="43">
        <f>SUM(F60+F58+F54+F51+F49+F32)</f>
        <v>1309089</v>
      </c>
    </row>
    <row r="63" spans="1:6" ht="8.4499999999999993" customHeight="1">
      <c r="D63" s="17"/>
      <c r="E63" s="18"/>
      <c r="F63" s="17"/>
    </row>
    <row r="64" spans="1:6">
      <c r="A64" s="83" t="s">
        <v>118</v>
      </c>
      <c r="B64" s="84"/>
      <c r="C64" s="85"/>
      <c r="D64" s="19" t="s">
        <v>89</v>
      </c>
      <c r="E64" s="20" t="s">
        <v>90</v>
      </c>
      <c r="F64" s="21" t="s">
        <v>91</v>
      </c>
    </row>
    <row r="65" spans="1:6">
      <c r="A65" s="73" t="s">
        <v>92</v>
      </c>
      <c r="B65" s="74"/>
      <c r="C65" s="75"/>
      <c r="D65" s="22">
        <f t="shared" ref="D65:D72" si="0">SUM(E65:F65)</f>
        <v>16819865</v>
      </c>
      <c r="E65" s="22">
        <v>15577052</v>
      </c>
      <c r="F65" s="8">
        <v>1242813</v>
      </c>
    </row>
    <row r="66" spans="1:6">
      <c r="A66" s="73" t="s">
        <v>93</v>
      </c>
      <c r="B66" s="74"/>
      <c r="C66" s="75"/>
      <c r="D66" s="22">
        <f t="shared" si="0"/>
        <v>29300006</v>
      </c>
      <c r="E66" s="22">
        <f>27505006+1262000</f>
        <v>28767006</v>
      </c>
      <c r="F66" s="8">
        <f>1795000-1262000</f>
        <v>533000</v>
      </c>
    </row>
    <row r="67" spans="1:6">
      <c r="A67" s="73" t="s">
        <v>94</v>
      </c>
      <c r="B67" s="74"/>
      <c r="C67" s="75"/>
      <c r="D67" s="22">
        <f t="shared" si="0"/>
        <v>287458</v>
      </c>
      <c r="E67" s="22">
        <v>215857</v>
      </c>
      <c r="F67" s="8">
        <v>71601</v>
      </c>
    </row>
    <row r="68" spans="1:6">
      <c r="A68" s="73" t="s">
        <v>95</v>
      </c>
      <c r="B68" s="74"/>
      <c r="C68" s="75"/>
      <c r="D68" s="22">
        <f t="shared" si="0"/>
        <v>167643</v>
      </c>
      <c r="E68" s="22">
        <v>167643</v>
      </c>
      <c r="F68" s="8"/>
    </row>
    <row r="69" spans="1:6">
      <c r="A69" s="73" t="s">
        <v>96</v>
      </c>
      <c r="B69" s="74"/>
      <c r="C69" s="75"/>
      <c r="D69" s="22">
        <f t="shared" si="0"/>
        <v>79923</v>
      </c>
      <c r="E69" s="22">
        <v>79923</v>
      </c>
      <c r="F69" s="8"/>
    </row>
    <row r="70" spans="1:6">
      <c r="A70" s="73" t="s">
        <v>97</v>
      </c>
      <c r="B70" s="74"/>
      <c r="C70" s="75"/>
      <c r="D70" s="22">
        <f t="shared" si="0"/>
        <v>191723</v>
      </c>
      <c r="E70" s="22">
        <f>78587+113136</f>
        <v>191723</v>
      </c>
      <c r="F70" s="8"/>
    </row>
    <row r="71" spans="1:6">
      <c r="A71" s="73" t="s">
        <v>110</v>
      </c>
      <c r="B71" s="74"/>
      <c r="C71" s="75"/>
      <c r="D71" s="22">
        <f t="shared" si="0"/>
        <v>65312.04</v>
      </c>
      <c r="E71" s="22">
        <v>65312.04</v>
      </c>
      <c r="F71" s="8"/>
    </row>
    <row r="72" spans="1:6">
      <c r="A72" s="73" t="s">
        <v>111</v>
      </c>
      <c r="B72" s="74"/>
      <c r="C72" s="75"/>
      <c r="D72" s="22">
        <f t="shared" si="0"/>
        <v>118008.63</v>
      </c>
      <c r="E72" s="22">
        <v>118008.63</v>
      </c>
      <c r="F72" s="8"/>
    </row>
    <row r="73" spans="1:6">
      <c r="A73" s="78" t="s">
        <v>98</v>
      </c>
      <c r="B73" s="79"/>
      <c r="C73" s="80"/>
      <c r="D73" s="23">
        <f>SUM(D65:D72)</f>
        <v>47029938.670000002</v>
      </c>
      <c r="E73" s="24">
        <f>SUM(E65:E72)</f>
        <v>45182524.670000002</v>
      </c>
      <c r="F73" s="24">
        <f>SUM(F65:F72)</f>
        <v>1847414</v>
      </c>
    </row>
    <row r="74" spans="1:6" ht="3" customHeight="1">
      <c r="A74" s="25"/>
      <c r="B74" s="25"/>
      <c r="C74" s="25"/>
      <c r="D74" s="26"/>
      <c r="E74" s="27"/>
    </row>
    <row r="75" spans="1:6" ht="12" customHeight="1">
      <c r="A75" s="86" t="s">
        <v>117</v>
      </c>
      <c r="B75" s="86"/>
      <c r="C75" s="86"/>
      <c r="D75" s="28">
        <f>SUM(D73-D62)</f>
        <v>538674</v>
      </c>
      <c r="E75" s="28">
        <f>SUM(E73-E62)</f>
        <v>349</v>
      </c>
      <c r="F75" s="28">
        <f>SUM(F73-F62)</f>
        <v>538325</v>
      </c>
    </row>
    <row r="76" spans="1:6" ht="5.45" customHeight="1">
      <c r="A76" s="36"/>
      <c r="B76" s="36"/>
      <c r="C76" s="36"/>
      <c r="D76" s="37"/>
      <c r="E76" s="37"/>
      <c r="F76" s="37"/>
    </row>
    <row r="77" spans="1:6" ht="15.6" customHeight="1">
      <c r="A77" s="6" t="s">
        <v>125</v>
      </c>
      <c r="B77" s="5" t="s">
        <v>55</v>
      </c>
      <c r="C77" s="6">
        <v>2210</v>
      </c>
      <c r="D77" s="7" t="s">
        <v>107</v>
      </c>
      <c r="E77" s="8">
        <v>-29300006</v>
      </c>
      <c r="F77" s="9"/>
    </row>
    <row r="78" spans="1:6" ht="16.149999999999999" customHeight="1">
      <c r="A78" s="89">
        <f>SUM(E78:F78)</f>
        <v>17191258.670000002</v>
      </c>
      <c r="B78" s="90"/>
      <c r="C78" s="90"/>
      <c r="D78" s="91"/>
      <c r="E78" s="11">
        <f>SUM(E62+E77)</f>
        <v>15882169.670000002</v>
      </c>
      <c r="F78" s="11">
        <f>SUM(F62+F77)</f>
        <v>1309089</v>
      </c>
    </row>
    <row r="79" spans="1:6" ht="7.9" customHeight="1">
      <c r="A79" s="29"/>
      <c r="B79" s="30"/>
      <c r="C79" s="29"/>
      <c r="D79" s="31"/>
      <c r="E79" s="32"/>
      <c r="F79" s="33"/>
    </row>
    <row r="80" spans="1:6" ht="13.15" customHeight="1">
      <c r="A80" s="87" t="s">
        <v>99</v>
      </c>
      <c r="B80" s="87"/>
      <c r="C80" s="87"/>
      <c r="D80" s="87"/>
      <c r="E80" s="87"/>
      <c r="F80" s="87"/>
    </row>
    <row r="81" spans="1:6" ht="38.25">
      <c r="A81" s="6" t="s">
        <v>116</v>
      </c>
      <c r="B81" s="5" t="s">
        <v>32</v>
      </c>
      <c r="C81" s="6">
        <v>3142</v>
      </c>
      <c r="D81" s="7" t="s">
        <v>100</v>
      </c>
      <c r="E81" s="8">
        <v>4967035.43</v>
      </c>
      <c r="F81" s="9"/>
    </row>
    <row r="82" spans="1:6" ht="5.45" customHeight="1"/>
    <row r="83" spans="1:6" ht="11.45" customHeight="1">
      <c r="A83" s="87" t="s">
        <v>101</v>
      </c>
      <c r="B83" s="87"/>
      <c r="C83" s="87"/>
      <c r="D83" s="87"/>
      <c r="E83" s="87"/>
      <c r="F83" s="87"/>
    </row>
    <row r="84" spans="1:6" ht="30" customHeight="1">
      <c r="A84" s="6" t="s">
        <v>52</v>
      </c>
      <c r="B84" s="5" t="s">
        <v>102</v>
      </c>
      <c r="C84" s="6">
        <v>2610</v>
      </c>
      <c r="D84" s="7" t="s">
        <v>112</v>
      </c>
      <c r="E84" s="8">
        <v>111625</v>
      </c>
      <c r="F84" s="9"/>
    </row>
    <row r="85" spans="1:6" ht="5.45" customHeight="1">
      <c r="A85" s="29"/>
      <c r="B85" s="30"/>
      <c r="C85" s="29"/>
      <c r="D85" s="31"/>
      <c r="E85" s="32"/>
      <c r="F85" s="33"/>
    </row>
    <row r="86" spans="1:6" ht="12.6" customHeight="1">
      <c r="A86" s="87" t="s">
        <v>103</v>
      </c>
      <c r="B86" s="87"/>
      <c r="C86" s="87"/>
      <c r="D86" s="87"/>
      <c r="E86" s="87"/>
      <c r="F86" s="87"/>
    </row>
    <row r="87" spans="1:6" ht="30">
      <c r="A87" s="76" t="s">
        <v>52</v>
      </c>
      <c r="B87" s="77" t="s">
        <v>104</v>
      </c>
      <c r="C87" s="6">
        <v>2610</v>
      </c>
      <c r="D87" s="7" t="s">
        <v>113</v>
      </c>
      <c r="E87" s="8">
        <v>120661</v>
      </c>
      <c r="F87" s="9"/>
    </row>
    <row r="88" spans="1:6" ht="45">
      <c r="A88" s="76"/>
      <c r="B88" s="77"/>
      <c r="C88" s="6">
        <v>3210</v>
      </c>
      <c r="D88" s="7" t="s">
        <v>114</v>
      </c>
      <c r="E88" s="8">
        <v>91195</v>
      </c>
      <c r="F88" s="9"/>
    </row>
    <row r="89" spans="1:6" ht="5.45" customHeight="1"/>
    <row r="90" spans="1:6" ht="13.15" customHeight="1">
      <c r="A90" s="87" t="s">
        <v>105</v>
      </c>
      <c r="B90" s="87"/>
      <c r="C90" s="87"/>
      <c r="D90" s="87"/>
      <c r="E90" s="87"/>
      <c r="F90" s="87"/>
    </row>
    <row r="91" spans="1:6" ht="45">
      <c r="A91" s="6" t="s">
        <v>52</v>
      </c>
      <c r="B91" s="5" t="s">
        <v>104</v>
      </c>
      <c r="C91" s="6">
        <v>3131</v>
      </c>
      <c r="D91" s="7" t="s">
        <v>115</v>
      </c>
      <c r="E91" s="8">
        <v>53926</v>
      </c>
      <c r="F91" s="9"/>
    </row>
    <row r="92" spans="1:6" ht="6" customHeight="1">
      <c r="A92" s="29"/>
      <c r="B92" s="30"/>
      <c r="C92" s="29"/>
      <c r="D92" s="31"/>
      <c r="E92" s="32"/>
      <c r="F92" s="33"/>
    </row>
    <row r="93" spans="1:6">
      <c r="A93" s="93" t="s">
        <v>109</v>
      </c>
      <c r="B93" s="93"/>
      <c r="C93" s="93"/>
      <c r="D93" s="93"/>
      <c r="E93" s="94">
        <f>SUM(D62+E81+E84+E87+E88+E91)</f>
        <v>51835707.100000001</v>
      </c>
      <c r="F93" s="94"/>
    </row>
    <row r="94" spans="1:6" ht="16.899999999999999" customHeight="1">
      <c r="A94" s="92" t="s">
        <v>108</v>
      </c>
      <c r="B94" s="92"/>
      <c r="C94" s="92"/>
      <c r="D94" s="92"/>
      <c r="E94" s="95">
        <f>SUM(A78+E81+E84+E87+E88+E91)</f>
        <v>22535701.100000001</v>
      </c>
      <c r="F94" s="96"/>
    </row>
    <row r="95" spans="1:6">
      <c r="A95" s="88" t="s">
        <v>106</v>
      </c>
      <c r="B95" s="88"/>
      <c r="C95" s="88"/>
      <c r="D95" s="88"/>
      <c r="E95" s="88"/>
      <c r="F95" s="88"/>
    </row>
  </sheetData>
  <mergeCells count="44">
    <mergeCell ref="E94:F94"/>
    <mergeCell ref="A87:A88"/>
    <mergeCell ref="B87:B88"/>
    <mergeCell ref="A75:C75"/>
    <mergeCell ref="A80:F80"/>
    <mergeCell ref="A83:F83"/>
    <mergeCell ref="A86:F86"/>
    <mergeCell ref="A90:F90"/>
    <mergeCell ref="A95:F95"/>
    <mergeCell ref="A78:D78"/>
    <mergeCell ref="A94:D94"/>
    <mergeCell ref="A93:D93"/>
    <mergeCell ref="E93:F93"/>
    <mergeCell ref="A49:D49"/>
    <mergeCell ref="A73:C73"/>
    <mergeCell ref="A60:D60"/>
    <mergeCell ref="A62:C62"/>
    <mergeCell ref="A64:C64"/>
    <mergeCell ref="A65:C65"/>
    <mergeCell ref="A66:C66"/>
    <mergeCell ref="A67:C67"/>
    <mergeCell ref="A68:C68"/>
    <mergeCell ref="A69:C69"/>
    <mergeCell ref="A4:A31"/>
    <mergeCell ref="A32:D32"/>
    <mergeCell ref="A33:A48"/>
    <mergeCell ref="B35:B36"/>
    <mergeCell ref="B37:B38"/>
    <mergeCell ref="B42:B43"/>
    <mergeCell ref="A51:D51"/>
    <mergeCell ref="A52:A53"/>
    <mergeCell ref="A54:D54"/>
    <mergeCell ref="A55:A57"/>
    <mergeCell ref="A71:C71"/>
    <mergeCell ref="A72:C72"/>
    <mergeCell ref="A58:D58"/>
    <mergeCell ref="A70:C70"/>
    <mergeCell ref="A1:F1"/>
    <mergeCell ref="A2:A3"/>
    <mergeCell ref="B2:B3"/>
    <mergeCell ref="C2:C3"/>
    <mergeCell ref="D2:D3"/>
    <mergeCell ref="E2:E3"/>
    <mergeCell ref="F2:F3"/>
  </mergeCells>
  <phoneticPr fontId="24" type="noConversion"/>
  <pageMargins left="0.35" right="0.2" top="0.6" bottom="0.2" header="0.31496062992125984" footer="0.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пояснювальна 24.01.20</vt:lpstr>
      <vt:lpstr>додаток до пояснювальної</vt:lpstr>
      <vt:lpstr>'пояснювальна 24.01.20'!Область_печати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Depviddil</cp:lastModifiedBy>
  <cp:lastPrinted>2020-01-20T11:45:42Z</cp:lastPrinted>
  <dcterms:created xsi:type="dcterms:W3CDTF">2019-01-09T07:55:31Z</dcterms:created>
  <dcterms:modified xsi:type="dcterms:W3CDTF">2020-01-20T11:46:17Z</dcterms:modified>
</cp:coreProperties>
</file>